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G:\Everyone\Emphasys HFA Software Implementation\Asset Managment Templates\"/>
    </mc:Choice>
  </mc:AlternateContent>
  <xr:revisionPtr revIDLastSave="0" documentId="13_ncr:1_{9AAB4ACD-7CF2-436D-B9E5-19135A8E8425}" xr6:coauthVersionLast="36" xr6:coauthVersionMax="36" xr10:uidLastSave="{00000000-0000-0000-0000-000000000000}"/>
  <bookViews>
    <workbookView xWindow="0" yWindow="0" windowWidth="23040" windowHeight="9780" xr2:uid="{FEC0B3B1-A9A6-40EB-A877-0A13B62B8009}"/>
  </bookViews>
  <sheets>
    <sheet name="Template" sheetId="1" r:id="rId1"/>
    <sheet name="Table" sheetId="2" r:id="rId2"/>
    <sheet name="Detailed" sheetId="3" r:id="rId3"/>
  </sheets>
  <definedNames>
    <definedName name="_xlnm.Print_Area" localSheetId="0">Template!$A$1:$F$166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3" i="1" l="1"/>
  <c r="F151" i="1" l="1"/>
  <c r="D155" i="1" l="1"/>
  <c r="H143" i="1"/>
  <c r="H132" i="1"/>
  <c r="H104" i="1"/>
  <c r="H97" i="1"/>
  <c r="H72" i="1"/>
  <c r="H82" i="1"/>
  <c r="H77" i="1"/>
  <c r="H67" i="1"/>
  <c r="H73" i="1" s="1"/>
  <c r="H59" i="1"/>
  <c r="H57" i="1"/>
  <c r="H58" i="1" s="1"/>
  <c r="H51" i="1"/>
  <c r="H41" i="1"/>
  <c r="H36" i="1"/>
  <c r="H38" i="1" s="1"/>
  <c r="H30" i="1"/>
  <c r="H24" i="1"/>
  <c r="H42" i="1" l="1"/>
  <c r="H60" i="1"/>
  <c r="H83" i="1"/>
  <c r="F164" i="1"/>
  <c r="F163" i="1"/>
  <c r="F162" i="1"/>
  <c r="F161" i="1"/>
  <c r="F160" i="1"/>
  <c r="A6" i="1" l="1"/>
  <c r="G155" i="1" l="1"/>
  <c r="D13" i="1" s="1"/>
  <c r="E13" i="1" s="1"/>
  <c r="A7" i="1"/>
  <c r="F159" i="1"/>
  <c r="H133" i="1"/>
  <c r="H134" i="1" s="1"/>
  <c r="F143" i="1"/>
  <c r="I143" i="1" s="1"/>
  <c r="F132" i="1"/>
  <c r="I132" i="1" s="1"/>
  <c r="F104" i="1"/>
  <c r="I104" i="1" s="1"/>
  <c r="F97" i="1"/>
  <c r="F82" i="1"/>
  <c r="I82" i="1" s="1"/>
  <c r="F77" i="1"/>
  <c r="I77" i="1" s="1"/>
  <c r="F72" i="1"/>
  <c r="F67" i="1"/>
  <c r="I67" i="1" s="1"/>
  <c r="F57" i="1"/>
  <c r="I57" i="1" s="1"/>
  <c r="F51" i="1"/>
  <c r="I51" i="1" s="1"/>
  <c r="F41" i="1"/>
  <c r="I41" i="1" s="1"/>
  <c r="F36" i="1"/>
  <c r="F24" i="1"/>
  <c r="I24" i="1" s="1"/>
  <c r="I97" i="1" l="1"/>
  <c r="F38" i="1"/>
  <c r="I38" i="1" s="1"/>
  <c r="I36" i="1"/>
  <c r="G72" i="1"/>
  <c r="E11" i="1" s="1"/>
  <c r="G11" i="1" s="1"/>
  <c r="I72" i="1"/>
  <c r="E27" i="1"/>
  <c r="F30" i="1" s="1"/>
  <c r="F73" i="1"/>
  <c r="G6" i="1"/>
  <c r="F58" i="1"/>
  <c r="F165" i="1"/>
  <c r="F147" i="1" s="1"/>
  <c r="G147" i="1" s="1"/>
  <c r="E12" i="1" s="1"/>
  <c r="G12" i="1" s="1"/>
  <c r="F134" i="1"/>
  <c r="F145" i="1" s="1"/>
  <c r="F60" i="1" l="1"/>
  <c r="I60" i="1" s="1"/>
  <c r="I58" i="1"/>
  <c r="I134" i="1"/>
  <c r="F42" i="1"/>
  <c r="I42" i="1" s="1"/>
  <c r="I30" i="1"/>
  <c r="F83" i="1"/>
  <c r="I83" i="1" s="1"/>
  <c r="I73" i="1"/>
  <c r="G14" i="1"/>
  <c r="D1" i="1" s="1"/>
  <c r="F146" i="1" l="1"/>
  <c r="F14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Demian Carpenter</author>
    <author>Carpenter, Demian 6-8741</author>
  </authors>
  <commentList>
    <comment ref="D6" authorId="0" shapeId="0" xr:uid="{2A7768E9-E083-40E7-A8E3-CA3FBBE1A669}">
      <text>
        <r>
          <rPr>
            <b/>
            <sz val="9"/>
            <color indexed="81"/>
            <rFont val="Tahoma"/>
            <family val="2"/>
          </rPr>
          <t>Should start with two letters, typically SC, a dash, then five numbers. SC-XXXXX.</t>
        </r>
        <r>
          <rPr>
            <sz val="9"/>
            <color indexed="81"/>
            <rFont val="Tahoma"/>
            <family val="2"/>
          </rPr>
          <t xml:space="preserve">
</t>
        </r>
      </text>
    </comment>
    <comment ref="C146" authorId="1" shapeId="0" xr:uid="{9F148A14-ADED-4CC7-B151-4EB0C371DFF4}">
      <text>
        <r>
          <rPr>
            <b/>
            <sz val="9"/>
            <color indexed="81"/>
            <rFont val="Tahoma"/>
            <family val="2"/>
          </rPr>
          <t>NOI prior to "Other income (expenses)" like amortization, depreciation, interest expense, etc. Other data points cannot be captured because the software includes those figures in its calculation of DCR (5/8/23).</t>
        </r>
      </text>
    </comment>
  </commentList>
</comments>
</file>

<file path=xl/sharedStrings.xml><?xml version="1.0" encoding="utf-8"?>
<sst xmlns="http://schemas.openxmlformats.org/spreadsheetml/2006/main" count="491" uniqueCount="213">
  <si>
    <t>Document Type and Statement Year:</t>
  </si>
  <si>
    <t>Frequency of Submissions and Current Period:</t>
  </si>
  <si>
    <t>Annually</t>
  </si>
  <si>
    <t>Development #:</t>
  </si>
  <si>
    <t>Date:</t>
  </si>
  <si>
    <t>Development Name:</t>
  </si>
  <si>
    <t>Managing Member of Owner:</t>
  </si>
  <si>
    <t>Management Agent:</t>
  </si>
  <si>
    <t>Assets</t>
  </si>
  <si>
    <t>Description of Account</t>
  </si>
  <si>
    <t>Account No.</t>
  </si>
  <si>
    <t>Amount</t>
  </si>
  <si>
    <t>Totals</t>
  </si>
  <si>
    <t xml:space="preserve">Cash - Operations </t>
  </si>
  <si>
    <t xml:space="preserve">Accounts Receivable - HUD </t>
  </si>
  <si>
    <t xml:space="preserve">Accounts and Notes Receivable - Operations </t>
  </si>
  <si>
    <t xml:space="preserve">Short Term Investments - Operations </t>
  </si>
  <si>
    <t xml:space="preserve">Inventory </t>
  </si>
  <si>
    <t xml:space="preserve">Miscellaneous Current Assets  </t>
  </si>
  <si>
    <t xml:space="preserve">Prepaid Expenses </t>
  </si>
  <si>
    <t xml:space="preserve">Total Current Assets </t>
  </si>
  <si>
    <t>1100T</t>
  </si>
  <si>
    <t>Total Deposits</t>
  </si>
  <si>
    <t>1300T</t>
  </si>
  <si>
    <t>Property and Equipment</t>
  </si>
  <si>
    <t>Land</t>
  </si>
  <si>
    <t>Buildings</t>
  </si>
  <si>
    <t>Furnishings</t>
  </si>
  <si>
    <t>Miscellaneous Fixed Assets</t>
  </si>
  <si>
    <t>Total Fixed Assets</t>
  </si>
  <si>
    <t>1400T</t>
  </si>
  <si>
    <t>Accumulated Depreciation</t>
  </si>
  <si>
    <t>Net Fixed Assets</t>
  </si>
  <si>
    <t>1400N</t>
  </si>
  <si>
    <t>Other Assets</t>
  </si>
  <si>
    <t>Miscellaneous Other Assets</t>
  </si>
  <si>
    <t>Total Other Assets</t>
  </si>
  <si>
    <t>1500T</t>
  </si>
  <si>
    <t>Total Assets</t>
  </si>
  <si>
    <t>1000T</t>
  </si>
  <si>
    <t>Liabilities and Partners' Deficit</t>
  </si>
  <si>
    <t>Current Liabilities</t>
  </si>
  <si>
    <t>Accounts Payable - Operations</t>
  </si>
  <si>
    <t>Accrued Wages Payable</t>
  </si>
  <si>
    <t>Accrued Property Taxes</t>
  </si>
  <si>
    <t>Notes Payable (Short-term)</t>
  </si>
  <si>
    <t>Miscellaneous Current Liabilities</t>
  </si>
  <si>
    <t>Prepaid Revenue</t>
  </si>
  <si>
    <t>Total Current Liabilities</t>
  </si>
  <si>
    <t>2122T</t>
  </si>
  <si>
    <t>Long Term Liabilities</t>
  </si>
  <si>
    <t>Notes Payable (Long-Term)</t>
  </si>
  <si>
    <t>Mortgage (or Bonds) Payable - First Mortgage (or Bonds)</t>
  </si>
  <si>
    <t>Interest on Loans or Notes Payable (Long Term)</t>
  </si>
  <si>
    <t>Miscellaneous Long Term Liabilities</t>
  </si>
  <si>
    <t>Total Long Term Liabilities</t>
  </si>
  <si>
    <t>2300T</t>
  </si>
  <si>
    <t>Total Liabilities</t>
  </si>
  <si>
    <t>2000T</t>
  </si>
  <si>
    <t>Total Equity</t>
  </si>
  <si>
    <t>Total Liabilities and Equity</t>
  </si>
  <si>
    <t>2033T</t>
  </si>
  <si>
    <t>Revenue</t>
  </si>
  <si>
    <t>Rent Revenue</t>
  </si>
  <si>
    <t>Rent Revenue - Gross Potential</t>
  </si>
  <si>
    <t>Tenant Assistance Payments</t>
  </si>
  <si>
    <t>Rent Revenue - Stores and Commercial</t>
  </si>
  <si>
    <t>Miscellaneous Rent Revenue</t>
  </si>
  <si>
    <t>Total Rent Revenue</t>
  </si>
  <si>
    <t>5100T</t>
  </si>
  <si>
    <t>Vacancies</t>
  </si>
  <si>
    <t>Apartments</t>
  </si>
  <si>
    <t>Stores and Commercial</t>
  </si>
  <si>
    <t>Miscellaneous</t>
  </si>
  <si>
    <t>Total Vacancies</t>
  </si>
  <si>
    <t>5200T</t>
  </si>
  <si>
    <t>Net Rental Revenue</t>
  </si>
  <si>
    <t>5152N</t>
  </si>
  <si>
    <t>Financial Revenue</t>
  </si>
  <si>
    <t>Revenue from Investments - Replacement Reserve</t>
  </si>
  <si>
    <t>Revenue from Investments - Miscellaneous</t>
  </si>
  <si>
    <t>Total Financial Revenue</t>
  </si>
  <si>
    <t>5400T</t>
  </si>
  <si>
    <t>Other Revenue</t>
  </si>
  <si>
    <t>Laundry and Vending Revenue</t>
  </si>
  <si>
    <t>Tenant Charges</t>
  </si>
  <si>
    <t>Miscellaneous Revenue</t>
  </si>
  <si>
    <t>Total Other Revenue</t>
  </si>
  <si>
    <t>5900T</t>
  </si>
  <si>
    <t>Total Revenue</t>
  </si>
  <si>
    <t>5000T</t>
  </si>
  <si>
    <t>Expenses</t>
  </si>
  <si>
    <t>Administrative Expenses</t>
  </si>
  <si>
    <t>Advertising and Marketing</t>
  </si>
  <si>
    <t>Other Renting Expenses</t>
  </si>
  <si>
    <t>Office Salaries</t>
  </si>
  <si>
    <t>Office Expenses</t>
  </si>
  <si>
    <t>Management Fee</t>
  </si>
  <si>
    <t>Manager or Superintendent Salaries</t>
  </si>
  <si>
    <t>Legal Expense - Project</t>
  </si>
  <si>
    <t>Audit Expense</t>
  </si>
  <si>
    <t>Bookkeeping Fees/Accounting Services</t>
  </si>
  <si>
    <t>Bad Debts</t>
  </si>
  <si>
    <t>Miscellaneous Administrative Expenses</t>
  </si>
  <si>
    <t>Total Administrative Expenses</t>
  </si>
  <si>
    <t>6263T</t>
  </si>
  <si>
    <t>Utilties Expenses</t>
  </si>
  <si>
    <t>Fuel Oil/Coal</t>
  </si>
  <si>
    <t>Electricity</t>
  </si>
  <si>
    <t>Water</t>
  </si>
  <si>
    <t>Gas</t>
  </si>
  <si>
    <t>Sewer</t>
  </si>
  <si>
    <t>Total Utilities Expense</t>
  </si>
  <si>
    <t>6400T</t>
  </si>
  <si>
    <t>Operating &amp; Maintenance Expenses</t>
  </si>
  <si>
    <t>Janitor and Cleaning Payroll</t>
  </si>
  <si>
    <t>Janitor and Cleaning Supplies</t>
  </si>
  <si>
    <t>Janitor and Cleaning Contract</t>
  </si>
  <si>
    <t>Exterminating Payroll</t>
  </si>
  <si>
    <t>Exterminating Supplies</t>
  </si>
  <si>
    <t>Exterminating Contract</t>
  </si>
  <si>
    <t>Security Payroll</t>
  </si>
  <si>
    <t>Security Supplies</t>
  </si>
  <si>
    <t>Security Contract</t>
  </si>
  <si>
    <t>Grounds Payroll</t>
  </si>
  <si>
    <t>Grounds Supplies</t>
  </si>
  <si>
    <t>Grounds Contract</t>
  </si>
  <si>
    <t>Repairs Payroll</t>
  </si>
  <si>
    <t>Repairs Supplies/Materials</t>
  </si>
  <si>
    <t>Repairs Contract</t>
  </si>
  <si>
    <t>Elevator Maintenance Supplies</t>
  </si>
  <si>
    <t>Elevator Maintenance Contract</t>
  </si>
  <si>
    <t>Heating/Cooling Repairs and Maintenance</t>
  </si>
  <si>
    <t>Swimming Pool Supplies</t>
  </si>
  <si>
    <t>Swimming Pool Contract</t>
  </si>
  <si>
    <t>Decorating Payroll</t>
  </si>
  <si>
    <t>Decorating Supplies</t>
  </si>
  <si>
    <t>Decorating Contract</t>
  </si>
  <si>
    <t>Garbage and Trash Removal</t>
  </si>
  <si>
    <t>Miscellaneous Operating and Maintenance Expenses</t>
  </si>
  <si>
    <t>Designated Expenses (Replacements)</t>
  </si>
  <si>
    <t>Total Operating and Maintenance Expenses</t>
  </si>
  <si>
    <t>Replacement Reserves Withdrawn (must be negative)</t>
  </si>
  <si>
    <t>Net Total Operating and Maintenance Expenses</t>
  </si>
  <si>
    <t>6500T</t>
  </si>
  <si>
    <t>Taxes and Insurance</t>
  </si>
  <si>
    <t>Real Estate Taxes</t>
  </si>
  <si>
    <t>Payroll Taxes (Project s Share)</t>
  </si>
  <si>
    <t>Miscellaneous Taxes Licenses Permits and Insurance</t>
  </si>
  <si>
    <t>Property &amp; Liability Insurance (Hazard)</t>
  </si>
  <si>
    <t>Fidelity Bond Insurance</t>
  </si>
  <si>
    <t>Workmens Compensation</t>
  </si>
  <si>
    <t>Health Insurance and Other Employee Benefits</t>
  </si>
  <si>
    <t>Total Taxes and Insurance</t>
  </si>
  <si>
    <t>6700T</t>
  </si>
  <si>
    <t>Operating Results</t>
  </si>
  <si>
    <t>Total Cost of Operations before Depreciation</t>
  </si>
  <si>
    <t>6000T</t>
  </si>
  <si>
    <t>Net Operating Income</t>
  </si>
  <si>
    <t>5060T</t>
  </si>
  <si>
    <t xml:space="preserve">Total Annual Debt Service </t>
  </si>
  <si>
    <t>Debt Coverage Ratio</t>
  </si>
  <si>
    <t>Beginning Balance</t>
  </si>
  <si>
    <t>Deposits</t>
  </si>
  <si>
    <t>Interest</t>
  </si>
  <si>
    <t>For any amount that has a description that is not included on this list of accounts, please put the description, amount, and assign it an account number from the "Table" tab. If there is combining of multiple values into one cell, please do the same. Using the "=Sumifs" formula using the account number as the criteria is recommended.</t>
  </si>
  <si>
    <t>If the information is available in a data format, it is recommended to insert a column into the "Table" tab and put the identifying data classification (description or account number) from your accounts next to the appropriate account number in this form. Then use the "=Vlookup" function to assign the account numbers from this form to your data set. Again, using the "=Sumifs" formula using the account number as the criteria is recommended.</t>
  </si>
  <si>
    <t>SC Housing staff may determine that amounts do not have sufficiently detailed information to support a line item provided in this document. If so, additional information will be requested if necessary.</t>
  </si>
  <si>
    <t>Replacement Reserves</t>
  </si>
  <si>
    <t>Total Annual Debt Service</t>
  </si>
  <si>
    <t>Debt Description</t>
  </si>
  <si>
    <t xml:space="preserve"> Ending Balance</t>
  </si>
  <si>
    <t>Does the property have any debt service?</t>
  </si>
  <si>
    <t>Did the property have vacancies during the reporting year?</t>
  </si>
  <si>
    <t>Principle</t>
  </si>
  <si>
    <t>Amort</t>
  </si>
  <si>
    <t>Term</t>
  </si>
  <si>
    <t>Annual Debt Service</t>
  </si>
  <si>
    <t>Total Annual Debt Service=</t>
  </si>
  <si>
    <t>Replacement Reserve</t>
  </si>
  <si>
    <t>Tax and Insurance Reserve</t>
  </si>
  <si>
    <t>Operating Reserve</t>
  </si>
  <si>
    <t>Escrow Deposits</t>
  </si>
  <si>
    <t>Restricted Deposits and Funded Reserves</t>
  </si>
  <si>
    <t>Replacement Reserve details inputted?</t>
  </si>
  <si>
    <t>Withdrawals</t>
  </si>
  <si>
    <t>&lt; 1315 / 1316 &gt;</t>
  </si>
  <si>
    <t>Make sure to change the font color for the two columns right of RR amounts when editing.</t>
  </si>
  <si>
    <t>.</t>
  </si>
  <si>
    <t>Ord</t>
  </si>
  <si>
    <t>Section</t>
  </si>
  <si>
    <t>Subsection</t>
  </si>
  <si>
    <t>Account Description</t>
  </si>
  <si>
    <t>Acct No.</t>
  </si>
  <si>
    <t>General</t>
  </si>
  <si>
    <t>Restricted Deposits</t>
  </si>
  <si>
    <t xml:space="preserve">Escrow Deposits </t>
  </si>
  <si>
    <t xml:space="preserve">Other Reserves </t>
  </si>
  <si>
    <t>Financial Expenses</t>
  </si>
  <si>
    <t>Monthly Tranfer to Reserves</t>
  </si>
  <si>
    <t>Interest on Mortgage (or Bonds) Payable</t>
  </si>
  <si>
    <t>Interest on Notes Payable (Long Term)</t>
  </si>
  <si>
    <t>Interest on Notes Payable (Short Term)</t>
  </si>
  <si>
    <t>Mortgage Insurance Premium/ Service Charge</t>
  </si>
  <si>
    <t>Miscellaneous Financial Expenses</t>
  </si>
  <si>
    <t>Depreciation Expenses</t>
  </si>
  <si>
    <t>Amortization Expenses</t>
  </si>
  <si>
    <t>Entity Expenses</t>
  </si>
  <si>
    <t>Net Entity Expenses</t>
  </si>
  <si>
    <t>7100T</t>
  </si>
  <si>
    <t>Description</t>
  </si>
  <si>
    <t>Acct#</t>
  </si>
  <si>
    <r>
      <rPr>
        <b/>
        <sz val="11"/>
        <rFont val="Times New Roman"/>
        <family val="1"/>
      </rPr>
      <t xml:space="preserve">Important Information: </t>
    </r>
    <r>
      <rPr>
        <sz val="11"/>
        <rFont val="Times New Roman"/>
        <family val="1"/>
      </rPr>
      <t>The software should reject this template if cells reference external spreadsheets, the Development # is incorrect OR in the wrong format, required questions are not answered, if particular information is not provided,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</si>
</sst>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 #,##0_);_(* \(#,##0\);_(* &quot;-&quot;??_);_(@_)"/>
    <numFmt numFmtId="165" formatCode="&quot;$&quot;#,##0.00"/>
  </numFmts>
  <fonts count="24" x14ac:knownFonts="1">
    <font>
      <sz val="11"/>
      <color theme="1"/>
      <name val="Calibri"/>
      <family val="2"/>
      <scheme val="minor"/>
    </font>
    <font>
      <sz val="11"/>
      <color rgb="FFFF0000"/>
      <name val="Calibri"/>
      <family val="2"/>
      <scheme val="minor"/>
    </font>
    <font>
      <sz val="11"/>
      <color theme="0"/>
      <name val="Calibri"/>
      <family val="2"/>
      <scheme val="minor"/>
    </font>
    <font>
      <b/>
      <sz val="12"/>
      <name val="Times New Roman"/>
      <family val="1"/>
    </font>
    <font>
      <b/>
      <sz val="14"/>
      <color indexed="10"/>
      <name val="Times New Roman"/>
      <family val="1"/>
    </font>
    <font>
      <b/>
      <sz val="12"/>
      <color theme="1"/>
      <name val="Times New Roman"/>
      <family val="1"/>
    </font>
    <font>
      <b/>
      <sz val="11"/>
      <color indexed="10"/>
      <name val="Times New Roman"/>
      <family val="1"/>
    </font>
    <font>
      <b/>
      <sz val="11"/>
      <name val="Times New Roman"/>
      <family val="1"/>
    </font>
    <font>
      <b/>
      <sz val="12"/>
      <color indexed="10"/>
      <name val="Times New Roman"/>
      <family val="1"/>
    </font>
    <font>
      <sz val="12"/>
      <name val="Times New Roman"/>
      <family val="1"/>
    </font>
    <font>
      <sz val="11"/>
      <name val="Times New Roman"/>
      <family val="1"/>
    </font>
    <font>
      <sz val="11"/>
      <color indexed="10"/>
      <name val="Times New Roman"/>
      <family val="1"/>
    </font>
    <font>
      <b/>
      <sz val="16"/>
      <name val="Times New Roman"/>
      <family val="1"/>
    </font>
    <font>
      <sz val="10"/>
      <color indexed="10"/>
      <name val="Times New Roman"/>
      <family val="1"/>
    </font>
    <font>
      <sz val="10"/>
      <name val="Times New Roman"/>
      <family val="1"/>
    </font>
    <font>
      <b/>
      <i/>
      <sz val="11"/>
      <name val="Times New Roman"/>
      <family val="1"/>
    </font>
    <font>
      <sz val="11"/>
      <color theme="1"/>
      <name val="Times New Roman"/>
      <family val="1"/>
    </font>
    <font>
      <b/>
      <sz val="9"/>
      <color indexed="81"/>
      <name val="Tahoma"/>
      <family val="2"/>
    </font>
    <font>
      <sz val="9"/>
      <color indexed="81"/>
      <name val="Tahoma"/>
      <family val="2"/>
    </font>
    <font>
      <sz val="11"/>
      <color rgb="FFFF0000"/>
      <name val="Times New Roman"/>
      <family val="1"/>
    </font>
    <font>
      <sz val="11"/>
      <color theme="0"/>
      <name val="Times New Roman"/>
      <family val="1"/>
    </font>
    <font>
      <b/>
      <sz val="11"/>
      <color theme="0"/>
      <name val="Times New Roman"/>
      <family val="1"/>
    </font>
    <font>
      <sz val="11"/>
      <name val="Calibri"/>
      <family val="2"/>
      <scheme val="minor"/>
    </font>
    <font>
      <b/>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gray125">
        <bgColor indexed="22"/>
      </patternFill>
    </fill>
  </fills>
  <borders count="3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diagonal/>
    </border>
  </borders>
  <cellStyleXfs count="1">
    <xf numFmtId="0" fontId="0" fillId="0" borderId="0"/>
  </cellStyleXfs>
  <cellXfs count="133">
    <xf numFmtId="0" fontId="0" fillId="0" borderId="0" xfId="0"/>
    <xf numFmtId="0" fontId="3" fillId="2" borderId="1" xfId="0" applyFont="1" applyFill="1" applyBorder="1" applyAlignment="1">
      <alignment horizontal="right"/>
    </xf>
    <xf numFmtId="0" fontId="5" fillId="2" borderId="4" xfId="0" applyFont="1" applyFill="1" applyBorder="1" applyAlignment="1">
      <alignment horizontal="right"/>
    </xf>
    <xf numFmtId="0" fontId="4" fillId="2" borderId="6" xfId="0" applyFont="1" applyFill="1" applyBorder="1" applyAlignment="1">
      <alignment horizontal="center"/>
    </xf>
    <xf numFmtId="0" fontId="4" fillId="0" borderId="0" xfId="0" applyFont="1" applyAlignment="1">
      <alignment horizontal="center"/>
    </xf>
    <xf numFmtId="0" fontId="5" fillId="0" borderId="0" xfId="0" applyFont="1" applyAlignment="1">
      <alignment horizontal="right"/>
    </xf>
    <xf numFmtId="0" fontId="3" fillId="0" borderId="0" xfId="0" applyFont="1" applyAlignment="1">
      <alignment horizontal="right"/>
    </xf>
    <xf numFmtId="1" fontId="7" fillId="0" borderId="7" xfId="0" applyNumberFormat="1" applyFont="1" applyBorder="1" applyAlignment="1">
      <alignment horizontal="right"/>
    </xf>
    <xf numFmtId="0" fontId="8" fillId="3" borderId="2" xfId="0" applyFont="1" applyFill="1" applyBorder="1" applyAlignment="1" applyProtection="1">
      <alignment horizontal="center"/>
      <protection locked="0"/>
    </xf>
    <xf numFmtId="0" fontId="3" fillId="0" borderId="2" xfId="0" applyFont="1" applyBorder="1" applyAlignment="1">
      <alignment horizontal="right"/>
    </xf>
    <xf numFmtId="14" fontId="0" fillId="3" borderId="8" xfId="0" applyNumberFormat="1" applyFill="1" applyBorder="1" applyAlignment="1" applyProtection="1">
      <alignment horizontal="center"/>
      <protection locked="0"/>
    </xf>
    <xf numFmtId="0" fontId="3" fillId="0" borderId="9" xfId="0" applyFont="1" applyBorder="1" applyAlignment="1">
      <alignment horizontal="right"/>
    </xf>
    <xf numFmtId="1" fontId="10" fillId="0" borderId="9" xfId="0" applyNumberFormat="1" applyFont="1" applyBorder="1" applyAlignment="1">
      <alignment horizontal="right"/>
    </xf>
    <xf numFmtId="1" fontId="10" fillId="0" borderId="12" xfId="0" applyNumberFormat="1" applyFont="1" applyBorder="1" applyAlignment="1">
      <alignment horizontal="right"/>
    </xf>
    <xf numFmtId="1" fontId="10" fillId="0" borderId="0" xfId="0" applyNumberFormat="1" applyFont="1"/>
    <xf numFmtId="0" fontId="11" fillId="0" borderId="0" xfId="0" applyFont="1" applyAlignment="1">
      <alignment horizontal="center"/>
    </xf>
    <xf numFmtId="164" fontId="10" fillId="0" borderId="0" xfId="0" applyNumberFormat="1" applyFont="1"/>
    <xf numFmtId="3" fontId="10" fillId="0" borderId="0" xfId="0" applyNumberFormat="1" applyFont="1"/>
    <xf numFmtId="49" fontId="12" fillId="2" borderId="13" xfId="0" applyNumberFormat="1" applyFont="1" applyFill="1" applyBorder="1"/>
    <xf numFmtId="49" fontId="12" fillId="2" borderId="14" xfId="0" applyNumberFormat="1" applyFont="1" applyFill="1" applyBorder="1"/>
    <xf numFmtId="49" fontId="12" fillId="2" borderId="15" xfId="0" applyNumberFormat="1" applyFont="1" applyFill="1" applyBorder="1"/>
    <xf numFmtId="0" fontId="10" fillId="0" borderId="10" xfId="0" applyFont="1" applyBorder="1" applyAlignment="1">
      <alignment horizontal="center"/>
    </xf>
    <xf numFmtId="164" fontId="10" fillId="0" borderId="10" xfId="0" applyNumberFormat="1" applyFont="1" applyBorder="1" applyAlignment="1">
      <alignment horizontal="center"/>
    </xf>
    <xf numFmtId="0" fontId="10" fillId="0" borderId="16" xfId="0" applyFont="1" applyBorder="1" applyAlignment="1">
      <alignment horizontal="center"/>
    </xf>
    <xf numFmtId="4" fontId="13" fillId="3" borderId="13" xfId="0" applyNumberFormat="1" applyFont="1" applyFill="1" applyBorder="1" applyProtection="1">
      <protection locked="0"/>
    </xf>
    <xf numFmtId="44" fontId="10" fillId="4" borderId="17" xfId="0" applyNumberFormat="1" applyFont="1" applyFill="1" applyBorder="1"/>
    <xf numFmtId="44" fontId="10" fillId="4" borderId="18" xfId="0" applyNumberFormat="1" applyFont="1" applyFill="1" applyBorder="1"/>
    <xf numFmtId="44" fontId="10" fillId="4" borderId="16" xfId="0" applyNumberFormat="1" applyFont="1" applyFill="1" applyBorder="1"/>
    <xf numFmtId="4" fontId="14" fillId="4" borderId="10" xfId="0" applyNumberFormat="1" applyFont="1" applyFill="1" applyBorder="1"/>
    <xf numFmtId="44" fontId="15" fillId="0" borderId="10" xfId="0" applyNumberFormat="1" applyFont="1" applyBorder="1"/>
    <xf numFmtId="49" fontId="7" fillId="2" borderId="13" xfId="0" applyNumberFormat="1" applyFont="1" applyFill="1" applyBorder="1"/>
    <xf numFmtId="49" fontId="7" fillId="2" borderId="14" xfId="0" applyNumberFormat="1" applyFont="1" applyFill="1" applyBorder="1"/>
    <xf numFmtId="4" fontId="14" fillId="2" borderId="14" xfId="0" applyNumberFormat="1" applyFont="1" applyFill="1" applyBorder="1"/>
    <xf numFmtId="44" fontId="7" fillId="2" borderId="15" xfId="0" applyNumberFormat="1" applyFont="1" applyFill="1" applyBorder="1"/>
    <xf numFmtId="4" fontId="14" fillId="4" borderId="16" xfId="0" applyNumberFormat="1" applyFont="1" applyFill="1" applyBorder="1"/>
    <xf numFmtId="44" fontId="12" fillId="2" borderId="15" xfId="0" applyNumberFormat="1" applyFont="1" applyFill="1" applyBorder="1"/>
    <xf numFmtId="0" fontId="7" fillId="0" borderId="19" xfId="0" applyFont="1" applyBorder="1" applyAlignment="1">
      <alignment horizontal="right"/>
    </xf>
    <xf numFmtId="4" fontId="14" fillId="4" borderId="17" xfId="0" applyNumberFormat="1" applyFont="1" applyFill="1" applyBorder="1"/>
    <xf numFmtId="4" fontId="14" fillId="4" borderId="18" xfId="0" applyNumberFormat="1" applyFont="1" applyFill="1" applyBorder="1"/>
    <xf numFmtId="44" fontId="7" fillId="0" borderId="10" xfId="0" applyNumberFormat="1" applyFont="1" applyBorder="1"/>
    <xf numFmtId="4" fontId="14" fillId="4" borderId="20" xfId="0" applyNumberFormat="1" applyFont="1" applyFill="1" applyBorder="1"/>
    <xf numFmtId="0" fontId="7" fillId="0" borderId="19" xfId="0" applyFont="1" applyBorder="1"/>
    <xf numFmtId="4" fontId="14" fillId="4" borderId="19" xfId="0" applyNumberFormat="1" applyFont="1" applyFill="1" applyBorder="1"/>
    <xf numFmtId="0" fontId="10" fillId="0" borderId="17" xfId="0" applyFont="1" applyBorder="1" applyAlignment="1">
      <alignment horizontal="center"/>
    </xf>
    <xf numFmtId="0" fontId="7" fillId="0" borderId="13" xfId="0" applyFont="1" applyBorder="1" applyAlignment="1">
      <alignment horizontal="right"/>
    </xf>
    <xf numFmtId="0" fontId="10" fillId="0" borderId="0" xfId="0" applyFont="1" applyAlignment="1">
      <alignment horizontal="right"/>
    </xf>
    <xf numFmtId="4" fontId="7" fillId="0" borderId="10" xfId="0" applyNumberFormat="1" applyFont="1" applyBorder="1"/>
    <xf numFmtId="4" fontId="7" fillId="0" borderId="0" xfId="0" applyNumberFormat="1" applyFont="1"/>
    <xf numFmtId="0" fontId="10" fillId="0" borderId="0" xfId="0" applyFont="1" applyAlignment="1">
      <alignment horizontal="left" vertical="top" wrapText="1"/>
    </xf>
    <xf numFmtId="0" fontId="16" fillId="0" borderId="0" xfId="0" applyFont="1" applyAlignment="1">
      <alignment vertical="top" wrapText="1"/>
    </xf>
    <xf numFmtId="0" fontId="10" fillId="0" borderId="0" xfId="0" applyFont="1" applyBorder="1" applyAlignment="1">
      <alignment horizontal="right"/>
    </xf>
    <xf numFmtId="4" fontId="7" fillId="0" borderId="15" xfId="0" applyNumberFormat="1" applyFont="1" applyBorder="1"/>
    <xf numFmtId="4" fontId="13" fillId="0" borderId="13" xfId="0" applyNumberFormat="1" applyFont="1" applyFill="1" applyBorder="1" applyProtection="1"/>
    <xf numFmtId="0" fontId="10" fillId="0" borderId="13" xfId="0" applyFont="1" applyBorder="1" applyAlignment="1">
      <alignment horizontal="left"/>
    </xf>
    <xf numFmtId="49" fontId="7" fillId="2" borderId="0" xfId="0" applyNumberFormat="1" applyFont="1" applyFill="1" applyBorder="1" applyAlignment="1">
      <alignment horizontal="center"/>
    </xf>
    <xf numFmtId="49" fontId="7" fillId="2" borderId="10" xfId="0" applyNumberFormat="1" applyFont="1" applyFill="1" applyBorder="1" applyAlignment="1">
      <alignment horizontal="center"/>
    </xf>
    <xf numFmtId="4" fontId="13" fillId="3" borderId="10" xfId="0" applyNumberFormat="1" applyFont="1" applyFill="1" applyBorder="1" applyAlignment="1" applyProtection="1">
      <alignment horizontal="center"/>
      <protection locked="0"/>
    </xf>
    <xf numFmtId="0" fontId="3" fillId="2" borderId="22" xfId="0" applyFont="1" applyFill="1" applyBorder="1" applyAlignment="1">
      <alignment horizontal="right"/>
    </xf>
    <xf numFmtId="0" fontId="5" fillId="2" borderId="23" xfId="0" applyFont="1" applyFill="1" applyBorder="1" applyAlignment="1">
      <alignment horizontal="right"/>
    </xf>
    <xf numFmtId="0" fontId="10" fillId="0" borderId="19" xfId="0" applyFont="1" applyBorder="1" applyAlignment="1">
      <alignment horizontal="left"/>
    </xf>
    <xf numFmtId="0" fontId="12" fillId="0" borderId="19" xfId="0" applyFont="1" applyBorder="1" applyAlignment="1">
      <alignment horizontal="right"/>
    </xf>
    <xf numFmtId="0" fontId="10" fillId="0" borderId="19" xfId="0" applyFont="1" applyBorder="1"/>
    <xf numFmtId="0" fontId="10" fillId="0" borderId="13" xfId="0" applyFont="1" applyBorder="1"/>
    <xf numFmtId="0" fontId="10" fillId="0" borderId="20" xfId="0" applyFont="1" applyBorder="1"/>
    <xf numFmtId="0" fontId="7" fillId="0" borderId="13" xfId="0" applyFont="1" applyBorder="1"/>
    <xf numFmtId="0" fontId="7" fillId="0" borderId="24" xfId="0" applyFont="1" applyBorder="1" applyAlignment="1">
      <alignment horizontal="right"/>
    </xf>
    <xf numFmtId="0" fontId="10" fillId="0" borderId="15" xfId="0" applyFont="1" applyBorder="1" applyAlignment="1">
      <alignment horizontal="left"/>
    </xf>
    <xf numFmtId="0" fontId="10" fillId="0" borderId="25" xfId="0" applyFont="1" applyBorder="1" applyAlignment="1">
      <alignment horizontal="left"/>
    </xf>
    <xf numFmtId="0" fontId="7" fillId="0" borderId="25" xfId="0" applyFont="1" applyBorder="1" applyAlignment="1">
      <alignment horizontal="right"/>
    </xf>
    <xf numFmtId="0" fontId="12" fillId="0" borderId="25" xfId="0" applyFont="1" applyBorder="1" applyAlignment="1">
      <alignment horizontal="right"/>
    </xf>
    <xf numFmtId="0" fontId="7" fillId="0" borderId="15" xfId="0" applyFont="1" applyBorder="1" applyAlignment="1">
      <alignment horizontal="right"/>
    </xf>
    <xf numFmtId="0" fontId="10" fillId="0" borderId="25" xfId="0" applyFont="1" applyBorder="1"/>
    <xf numFmtId="0" fontId="10" fillId="0" borderId="15" xfId="0" applyFont="1" applyBorder="1"/>
    <xf numFmtId="0" fontId="7" fillId="0" borderId="26" xfId="0" applyFont="1" applyBorder="1" applyAlignment="1">
      <alignment horizontal="right"/>
    </xf>
    <xf numFmtId="0" fontId="10" fillId="0" borderId="21" xfId="0" applyFont="1" applyBorder="1"/>
    <xf numFmtId="0" fontId="7" fillId="0" borderId="15" xfId="0" applyFont="1" applyBorder="1"/>
    <xf numFmtId="0" fontId="7" fillId="0" borderId="26" xfId="0" applyFont="1" applyBorder="1"/>
    <xf numFmtId="0" fontId="7" fillId="0" borderId="27" xfId="0" applyFont="1" applyBorder="1" applyAlignment="1">
      <alignment horizontal="right"/>
    </xf>
    <xf numFmtId="0" fontId="10" fillId="0" borderId="14" xfId="0" applyFont="1" applyBorder="1" applyAlignment="1">
      <alignment horizontal="left"/>
    </xf>
    <xf numFmtId="0" fontId="7" fillId="0" borderId="14" xfId="0" applyFont="1" applyBorder="1" applyAlignment="1">
      <alignment horizontal="right"/>
    </xf>
    <xf numFmtId="0" fontId="10" fillId="0" borderId="26" xfId="0" applyFont="1" applyBorder="1" applyAlignment="1">
      <alignment horizontal="left"/>
    </xf>
    <xf numFmtId="0" fontId="12" fillId="0" borderId="26" xfId="0" applyFont="1" applyBorder="1" applyAlignment="1">
      <alignment horizontal="right"/>
    </xf>
    <xf numFmtId="0" fontId="10" fillId="0" borderId="26" xfId="0" applyFont="1" applyBorder="1"/>
    <xf numFmtId="0" fontId="10" fillId="0" borderId="14" xfId="0" applyFont="1" applyBorder="1"/>
    <xf numFmtId="0" fontId="10" fillId="0" borderId="0" xfId="0" applyFont="1" applyBorder="1"/>
    <xf numFmtId="0" fontId="7" fillId="0" borderId="14" xfId="0" applyFont="1" applyBorder="1"/>
    <xf numFmtId="0" fontId="7" fillId="0" borderId="28" xfId="0" applyFont="1" applyBorder="1" applyAlignment="1">
      <alignment horizontal="right"/>
    </xf>
    <xf numFmtId="165" fontId="13" fillId="3" borderId="10" xfId="0" applyNumberFormat="1" applyFont="1" applyFill="1" applyBorder="1" applyProtection="1">
      <protection locked="0"/>
    </xf>
    <xf numFmtId="165" fontId="7" fillId="0" borderId="10" xfId="0" applyNumberFormat="1" applyFont="1" applyBorder="1"/>
    <xf numFmtId="0" fontId="0" fillId="0" borderId="0" xfId="0" applyBorder="1"/>
    <xf numFmtId="0" fontId="13" fillId="3" borderId="10" xfId="0" applyNumberFormat="1" applyFont="1" applyFill="1" applyBorder="1" applyAlignment="1" applyProtection="1">
      <alignment horizontal="left"/>
      <protection locked="0"/>
    </xf>
    <xf numFmtId="10" fontId="13" fillId="3" borderId="10" xfId="0" applyNumberFormat="1" applyFont="1" applyFill="1" applyBorder="1" applyAlignment="1" applyProtection="1">
      <protection locked="0"/>
    </xf>
    <xf numFmtId="1" fontId="13" fillId="3" borderId="10" xfId="0" applyNumberFormat="1" applyFont="1" applyFill="1" applyBorder="1" applyAlignment="1" applyProtection="1">
      <protection locked="0"/>
    </xf>
    <xf numFmtId="44" fontId="7" fillId="0" borderId="0" xfId="0" applyNumberFormat="1" applyFont="1"/>
    <xf numFmtId="44" fontId="6" fillId="0" borderId="10" xfId="0" applyNumberFormat="1" applyFont="1" applyFill="1" applyBorder="1" applyProtection="1"/>
    <xf numFmtId="0" fontId="2" fillId="0" borderId="0" xfId="0" applyFont="1"/>
    <xf numFmtId="0" fontId="1" fillId="0" borderId="0" xfId="0" applyFont="1" applyAlignment="1">
      <alignment horizontal="center"/>
    </xf>
    <xf numFmtId="164" fontId="19" fillId="0" borderId="0" xfId="0" applyNumberFormat="1" applyFont="1"/>
    <xf numFmtId="4" fontId="13" fillId="0" borderId="14" xfId="0" applyNumberFormat="1" applyFont="1" applyFill="1" applyBorder="1" applyProtection="1"/>
    <xf numFmtId="165" fontId="13" fillId="3" borderId="10" xfId="0" applyNumberFormat="1" applyFont="1" applyFill="1" applyBorder="1" applyAlignment="1" applyProtection="1">
      <alignment horizontal="right"/>
      <protection locked="0"/>
    </xf>
    <xf numFmtId="165" fontId="13" fillId="0" borderId="10" xfId="0" applyNumberFormat="1" applyFont="1" applyFill="1" applyBorder="1" applyProtection="1"/>
    <xf numFmtId="4" fontId="14" fillId="0" borderId="10" xfId="0" applyNumberFormat="1" applyFont="1" applyFill="1" applyBorder="1" applyAlignment="1" applyProtection="1">
      <alignment horizontal="center"/>
    </xf>
    <xf numFmtId="44" fontId="2" fillId="0" borderId="0" xfId="0" applyNumberFormat="1" applyFont="1"/>
    <xf numFmtId="4" fontId="13" fillId="0" borderId="0" xfId="0" applyNumberFormat="1" applyFont="1" applyFill="1" applyBorder="1" applyProtection="1"/>
    <xf numFmtId="0" fontId="4" fillId="2" borderId="3" xfId="0" applyFont="1" applyFill="1" applyBorder="1" applyAlignment="1" applyProtection="1">
      <alignment horizontal="center"/>
      <protection locked="0"/>
    </xf>
    <xf numFmtId="4" fontId="2" fillId="0" borderId="0" xfId="0" applyNumberFormat="1" applyFont="1"/>
    <xf numFmtId="0" fontId="20" fillId="0" borderId="0" xfId="0" applyFont="1" applyAlignment="1">
      <alignment horizontal="right"/>
    </xf>
    <xf numFmtId="4" fontId="20" fillId="0" borderId="0" xfId="0" applyNumberFormat="1" applyFont="1"/>
    <xf numFmtId="4" fontId="21" fillId="0" borderId="0" xfId="0" applyNumberFormat="1" applyFont="1"/>
    <xf numFmtId="0" fontId="22" fillId="0" borderId="0" xfId="0" applyFont="1" applyAlignment="1">
      <alignment horizontal="left"/>
    </xf>
    <xf numFmtId="0" fontId="22" fillId="0" borderId="0" xfId="0" applyFont="1" applyAlignment="1">
      <alignment horizontal="center"/>
    </xf>
    <xf numFmtId="0" fontId="22" fillId="0" borderId="0" xfId="0" applyFont="1"/>
    <xf numFmtId="0" fontId="23" fillId="0" borderId="0" xfId="0" applyFont="1" applyAlignment="1">
      <alignment horizontal="right"/>
    </xf>
    <xf numFmtId="0" fontId="10" fillId="0" borderId="0" xfId="0" applyFont="1" applyAlignment="1">
      <alignment horizontal="right"/>
    </xf>
    <xf numFmtId="0" fontId="10" fillId="0" borderId="21" xfId="0" applyFont="1" applyBorder="1" applyAlignment="1">
      <alignment horizontal="right"/>
    </xf>
    <xf numFmtId="0" fontId="10" fillId="0" borderId="0" xfId="0" applyFont="1" applyAlignment="1">
      <alignment horizontal="left" vertical="top" wrapText="1"/>
    </xf>
    <xf numFmtId="0" fontId="16" fillId="0" borderId="0" xfId="0" applyFont="1" applyAlignment="1">
      <alignment horizontal="left" vertical="top" wrapText="1"/>
    </xf>
    <xf numFmtId="49" fontId="7" fillId="2" borderId="13" xfId="0" applyNumberFormat="1" applyFont="1" applyFill="1" applyBorder="1" applyAlignment="1">
      <alignment horizontal="center"/>
    </xf>
    <xf numFmtId="49" fontId="7" fillId="2" borderId="14" xfId="0" applyNumberFormat="1" applyFont="1" applyFill="1" applyBorder="1" applyAlignment="1">
      <alignment horizontal="center"/>
    </xf>
    <xf numFmtId="49" fontId="7" fillId="2" borderId="15" xfId="0" applyNumberFormat="1" applyFont="1" applyFill="1" applyBorder="1" applyAlignment="1">
      <alignment horizontal="center"/>
    </xf>
    <xf numFmtId="0" fontId="0" fillId="0" borderId="29" xfId="0" applyBorder="1" applyAlignment="1">
      <alignment horizontal="left" vertical="top" wrapText="1"/>
    </xf>
    <xf numFmtId="1" fontId="10" fillId="0" borderId="0" xfId="0" applyNumberFormat="1" applyFont="1" applyAlignment="1">
      <alignment horizontal="left" vertical="top" wrapText="1"/>
    </xf>
    <xf numFmtId="0" fontId="4" fillId="2" borderId="2" xfId="0" applyFont="1" applyFill="1" applyBorder="1" applyAlignment="1">
      <alignment horizontal="center"/>
    </xf>
    <xf numFmtId="0" fontId="6" fillId="2" borderId="5" xfId="0" applyFont="1" applyFill="1" applyBorder="1" applyAlignment="1">
      <alignment horizontal="center"/>
    </xf>
    <xf numFmtId="0" fontId="9" fillId="3" borderId="10" xfId="0" applyFont="1" applyFill="1" applyBorder="1" applyAlignment="1" applyProtection="1">
      <alignment horizontal="center"/>
      <protection locked="0"/>
    </xf>
    <xf numFmtId="0" fontId="9" fillId="3" borderId="11" xfId="0" applyFont="1" applyFill="1" applyBorder="1" applyAlignment="1" applyProtection="1">
      <alignment horizontal="center"/>
      <protection locked="0"/>
    </xf>
    <xf numFmtId="1" fontId="10" fillId="3" borderId="10" xfId="0" applyNumberFormat="1" applyFont="1" applyFill="1" applyBorder="1" applyAlignment="1" applyProtection="1">
      <alignment horizontal="center"/>
      <protection locked="0"/>
    </xf>
    <xf numFmtId="1" fontId="10" fillId="3" borderId="11" xfId="0" applyNumberFormat="1" applyFont="1" applyFill="1" applyBorder="1" applyAlignment="1" applyProtection="1">
      <alignment horizontal="center"/>
      <protection locked="0"/>
    </xf>
    <xf numFmtId="1" fontId="10" fillId="3" borderId="5" xfId="0" applyNumberFormat="1" applyFont="1" applyFill="1" applyBorder="1" applyAlignment="1" applyProtection="1">
      <alignment horizontal="center"/>
      <protection locked="0"/>
    </xf>
    <xf numFmtId="1" fontId="10" fillId="3" borderId="6" xfId="0" applyNumberFormat="1" applyFont="1" applyFill="1" applyBorder="1" applyAlignment="1" applyProtection="1">
      <alignment horizontal="center"/>
      <protection locked="0"/>
    </xf>
    <xf numFmtId="0" fontId="7" fillId="0" borderId="13" xfId="0" applyFont="1" applyBorder="1" applyAlignment="1">
      <alignment horizontal="left"/>
    </xf>
    <xf numFmtId="0" fontId="7" fillId="0" borderId="14" xfId="0" applyFont="1" applyBorder="1" applyAlignment="1">
      <alignment horizontal="left"/>
    </xf>
    <xf numFmtId="0" fontId="7" fillId="0" borderId="15"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xs:element name="AM">
        <xs:complexType>
          <xs:sequence>
            <xs:element minOccurs="0" name="General_DevelopmentNumber" type="xs:decimal"/>
            <xs:element minOccurs="0" name="General_DocumentType" type="xs:decimal"/>
            <xs:element minOccurs="0" name="General_Year" type="xs:decimal"/>
            <xs:element minOccurs="0" name="General_CurrentPeriod" type="xs:decimal"/>
            <xs:element minOccurs="0" name="OperatingBudget__DebtCoverageRatio" type="xs:decimal"/>
            <xs:element minOccurs="0" name="OperatingBudget__TotalAnnualDebtService" type="xs:decimal"/>
            <xs:element minOccurs="0" name="OperatingBudget__PercentageofUncollectedRentPOUR" type="xs:decimal"/>
            <xs:element minOccurs="0" name="OperatingBudget__OperatingExpenseLevelPerUnitperMonthPUM" type="xs:decimal"/>
            <xs:element minOccurs="0" name="OperatingBudget_1000T_TotalAssets" type="xs:decimal"/>
            <xs:element minOccurs="0" name="OperatingBudget_1100T_TotalCurrentAssets" type="xs:decimal"/>
            <xs:element minOccurs="0" name="OperatingBudget_1110_PettyCash" type="xs:decimal"/>
            <xs:element minOccurs="0" name="OperatingBudget_1120_CashinBank" type="xs:decimal"/>
            <xs:element minOccurs="0" name="OperatingBudget_1130_TenantORMemberAccountsReceivableCoops" type="xs:decimal"/>
            <xs:element minOccurs="0" name="OperatingBudget_1131_AllowanceforDoubtfulAccounts" type="xs:decimal"/>
            <xs:element minOccurs="0" name="OperatingBudget_1135_AccountsReceivableHUD" type="xs:decimal"/>
            <xs:element minOccurs="0" name="OperatingBudget_1137_MedicareORMedicaidOROtherInsuranceReceivable" type="xs:decimal"/>
            <xs:element minOccurs="0" name="OperatingBudget_1140_AccountsReceivableOther" type="xs:decimal"/>
            <xs:element minOccurs="0" name="OperatingBudget_1150_NotesReceivable" type="xs:decimal"/>
            <xs:element minOccurs="0" name="OperatingBudget_1160_AccruedReceivables" type="xs:decimal"/>
            <xs:element minOccurs="0" name="OperatingBudget_1170_InvestmentsShortTerm" type="xs:decimal"/>
            <xs:element minOccurs="0" name="OperatingBudget_1180_Inventory" type="xs:decimal"/>
            <xs:element minOccurs="0" name="OperatingBudget_1190_MiscellaneousCurrentAssets" type="xs:decimal"/>
            <xs:element minOccurs="0" name="OperatingBudget_1191_CommercialSecurityDepositsHeldinTrust" type="xs:decimal"/>
            <xs:element minOccurs="0" name="OperatingBudget_1200_PrepaidExpenses" type="xs:decimal"/>
            <xs:element minOccurs="0" name="OperatingBudget_1300T_TotalDeposits" type="xs:decimal"/>
            <xs:element minOccurs="0" name="OperatingBudget_1310_MortgageeEscrowDeposits" type="xs:decimal"/>
            <xs:element minOccurs="0" name="OperatingBudget_1315_RRBeginningBalance" type="xs:decimal"/>
            <xs:element minOccurs="0" name="OperatingBudget_1316_RRBegBalNegation" type="xs:decimal"/>
            <xs:element minOccurs="0" name="OperatingBudget_1317_RRWithdrawals" type="xs:decimal"/>
            <xs:element minOccurs="0" name="OperatingBudget_1318_RRDeposits" type="xs:decimal"/>
            <xs:element minOccurs="0" name="OperatingBudget_1319_RRInterest" type="xs:decimal"/>
            <xs:element minOccurs="0" name="OperatingBudget_1320_CashReplacementReserveRRStrt2023" type="xs:decimal"/>
            <xs:element minOccurs="0" name="OperatingBudget_1321_SecuritiesReplacementReserve" type="xs:decimal"/>
            <xs:element minOccurs="0" name="OperatingBudget_1330_CashPaintingReserve" type="xs:decimal"/>
            <xs:element minOccurs="0" name="OperatingBudget_1331_SecuritiesPaintingReserve" type="xs:decimal"/>
            <xs:element minOccurs="0" name="OperatingBudget_1340_CashResidualReceiptsReserve" type="xs:decimal"/>
            <xs:element minOccurs="0" name="OperatingBudget_1341_SecuritiesResidualReceiptsReserve" type="xs:decimal"/>
            <xs:element minOccurs="0" name="OperatingBudget_1350_CashGeneralReserves" type="xs:decimal"/>
            <xs:element minOccurs="0" name="OperatingBudget_1351_TaxandInsuranceReserve" type="xs:decimal"/>
            <xs:element minOccurs="0" name="OperatingBudget_1355_BondReserves" type="xs:decimal"/>
            <xs:element minOccurs="0" name="OperatingBudget_1360_SecuritiesGeneralReserves" type="xs:decimal"/>
            <xs:element minOccurs="0" name="OperatingBudget_1365_GeneralOperatingReserveCoops" type="xs:decimal"/>
            <xs:element minOccurs="0" name="OperatingBudget_1366_OperatingReserves" type="xs:decimal"/>
            <xs:element minOccurs="0" name="OperatingBudget_1367_SinkingFund" type="xs:decimal"/>
            <xs:element minOccurs="0" name="OperatingBudget_1370_ApartmentRehabilitationDepositsCoops" type="xs:decimal"/>
            <xs:element minOccurs="0" name="OperatingBudget_1380_ProjectImprovementAccount" type="xs:decimal"/>
            <xs:element minOccurs="0" name="OperatingBudget_1381_ManagementImprovementandOperatingPlan" type="xs:decimal"/>
            <xs:element minOccurs="0" name="OperatingBudget_1400N_NetFixedAssets" type="xs:decimal"/>
            <xs:element minOccurs="0" name="OperatingBudget_1400T_TotalFixedAssets" type="xs:decimal"/>
            <xs:element minOccurs="0" name="OperatingBudget_1410_Land" type="xs:decimal"/>
            <xs:element minOccurs="0" name="OperatingBudget_1420_Buildings" type="xs:decimal"/>
            <xs:element minOccurs="0" name="OperatingBudget_1430_BuildingEquipmentFixed" type="xs:decimal"/>
            <xs:element minOccurs="0" name="OperatingBudget_1440_BuildingEquipmentPortable" type="xs:decimal"/>
            <xs:element minOccurs="0" name="OperatingBudget_1450_FurnitureforProjectORMemberUse" type="xs:decimal"/>
            <xs:element minOccurs="0" name="OperatingBudget_1460_Furnishings" type="xs:decimal"/>
            <xs:element minOccurs="0" name="OperatingBudget_1465_OfficeFurnitureandEquipment" type="xs:decimal"/>
            <xs:element minOccurs="0" name="OperatingBudget_1470_MaintenanceEquipment" type="xs:decimal"/>
            <xs:element minOccurs="0" name="OperatingBudget_1480_MotorVehicles" type="xs:decimal"/>
            <xs:element minOccurs="0" name="OperatingBudget_1490_MiscellaneousFixedAssets" type="xs:decimal"/>
            <xs:element minOccurs="0" name="OperatingBudget_1495_AccumulatedDepreciation" type="xs:decimal"/>
            <xs:element minOccurs="0" name="OperatingBudget_1500T_TotalOtherAssets" type="xs:decimal"/>
            <xs:element minOccurs="0" name="OperatingBudget_1510_InvestmentsOperations" type="xs:decimal"/>
            <xs:element minOccurs="0" name="OperatingBudget_1515_InvestmentsEntity" type="xs:decimal"/>
            <xs:element minOccurs="0" name="OperatingBudget_1520_DeferredFinancingCosts" type="xs:decimal"/>
            <xs:element minOccurs="0" name="OperatingBudget_1525_CashRestrictedforLongtermInvestment" type="xs:decimal"/>
            <xs:element minOccurs="0" name="OperatingBudget_1590_MiscellaneousOtherAssets" type="xs:decimal"/>
            <xs:element minOccurs="0" name="OperatingBudget_2000T_TotalLiabilities" type="xs:decimal"/>
            <xs:element minOccurs="0" name="OperatingBudget_2033T_TotalLiabilitiesandEquity" type="xs:decimal"/>
            <xs:element minOccurs="0" name="OperatingBudget_2110_AccountsPayable" type="xs:decimal"/>
            <xs:element minOccurs="0" name="OperatingBudget_2112_AccountsPayableProjectImprovementItems" type="xs:decimal"/>
            <xs:element minOccurs="0" name="OperatingBudget_2115_AccountsPayableHUD" type="xs:decimal"/>
            <xs:element minOccurs="0" name="OperatingBudget_2120_AccruedWagesandPayrollTaxesPayable" type="xs:decimal"/>
            <xs:element minOccurs="0" name="OperatingBudget_2122T_TotalCurrentLiabilities" type="xs:decimal"/>
            <xs:element minOccurs="0" name="OperatingBudget_2130_AccruedInterestPayable" type="xs:decimal"/>
            <xs:element minOccurs="0" name="OperatingBudget_2140_DividendsorDistributionsPayable" type="xs:decimal"/>
            <xs:element minOccurs="0" name="OperatingBudget_2150_AccruedPropertyTaxes" type="xs:decimal"/>
            <xs:element minOccurs="0" name="OperatingBudget_2160_NotesPayableShortTerm" type="xs:decimal"/>
            <xs:element minOccurs="0" name="OperatingBudget_2190_MiscellaneousCurrentLiabilities" type="xs:decimal"/>
            <xs:element minOccurs="0" name="OperatingBudget_2191_CommercialSecurityDepositsHeldinTrustContra" type="xs:decimal"/>
            <xs:element minOccurs="0" name="OperatingBudget_2210_PrepaidCarryingCharges" type="xs:decimal"/>
            <xs:element minOccurs="0" name="OperatingBudget_2220_PrepaidInterestRevenue" type="xs:decimal"/>
            <xs:element minOccurs="0" name="OperatingBudget_2230_ApartmentRehabilitationDepositsCoops" type="xs:decimal"/>
            <xs:element minOccurs="0" name="OperatingBudget_2290_MiscellaneousPrepaidRevenues" type="xs:decimal"/>
            <xs:element minOccurs="0" name="OperatingBudget_2300T_TotalLongTermLiabilities" type="xs:decimal"/>
            <xs:element minOccurs="0" name="OperatingBudget_2310_NotesPayableLongTerm" type="xs:decimal"/>
            <xs:element minOccurs="0" name="OperatingBudget_2311_NotesPayableSurplusCash" type="xs:decimal"/>
            <xs:element minOccurs="0" name="OperatingBudget_2320_MortgagePayable" type="xs:decimal"/>
            <xs:element minOccurs="0" name="OperatingBudget_2330_BondsPayable" type="xs:decimal"/>
            <xs:element minOccurs="0" name="OperatingBudget_2340_FlexibleSubsidyLoanPayable" type="xs:decimal"/>
            <xs:element minOccurs="0" name="OperatingBudget_2350_CapitalImprovementLoanPayable" type="xs:decimal"/>
            <xs:element minOccurs="0" name="OperatingBudget_2360_OperatingLossLoanPayable" type="xs:decimal"/>
            <xs:element minOccurs="0" name="OperatingBudget_2390_MiscellaneousLongTermLiabilities" type="xs:decimal"/>
            <xs:element minOccurs="0" name="OperatingBudget_3130_OwnerEquityorCertificatesHeldinTreasury" type="xs:decimal"/>
            <xs:element minOccurs="0" name="OperatingBudget_3250_ProfitorLossNetIncomeorLoss" type="xs:decimal"/>
            <xs:element minOccurs="0" name="OperatingBudget_5000T_TotalRevenue" type="xs:decimal"/>
            <xs:element minOccurs="0" name="OperatingBudget_5060N_OperatingProfitLoss" type="xs:decimal"/>
            <xs:element minOccurs="0" name="OperatingBudget_5060T_ProfitLossbeforeDepreciation" type="xs:decimal"/>
            <xs:element minOccurs="0" name="OperatingBudget_5100T_TotalRentRevenue" type="xs:decimal"/>
            <xs:element minOccurs="0" name="OperatingBudget_5120_RentRevenueApartmentsorMemberCarryingChargesCoops" type="xs:decimal"/>
            <xs:element minOccurs="0" name="OperatingBudget_5121_MemberAssistancePayments" type="xs:decimal"/>
            <xs:element minOccurs="0" name="OperatingBudget_5130_RentRevenueFurnitureandEquipment" type="xs:decimal"/>
            <xs:element minOccurs="0" name="OperatingBudget_5140_RentRevenueStoresandCommercial" type="xs:decimal"/>
            <xs:element minOccurs="0" name="OperatingBudget_5152N_NetRentalRevenueRentRevenueLessVacancies" type="xs:decimal"/>
            <xs:element minOccurs="0" name="OperatingBudget_5170_GarageandParkingSpaces" type="xs:decimal"/>
            <xs:element minOccurs="0" name="OperatingBudget_5180_FlexibleSubsidyIncome" type="xs:decimal"/>
            <xs:element minOccurs="0" name="OperatingBudget_5190_RentRevenueMiscellaneous" type="xs:decimal"/>
            <xs:element minOccurs="0" name="OperatingBudget_5200T_TotalVacancies" type="xs:decimal"/>
            <xs:element minOccurs="0" name="OperatingBudget_5220_Apartments" type="xs:decimal"/>
            <xs:element minOccurs="0" name="OperatingBudget_5230_FurnitureandEquipment" type="xs:decimal"/>
            <xs:element minOccurs="0" name="OperatingBudget_5240_StoresandCommercial" type="xs:decimal"/>
            <xs:element minOccurs="0" name="OperatingBudget_5270_GarageandParkingSpace" type="xs:decimal"/>
            <xs:element minOccurs="0" name="OperatingBudget_5290_Miscellaneous" type="xs:decimal"/>
            <xs:element minOccurs="0" name="OperatingBudget_5300_NursingHomesORAssistedLivingORBoardANDCareOROtherElderlyCareORCoopORandOtherRevenues" type="xs:decimal"/>
            <xs:element minOccurs="0" name="OperatingBudget_5300T_TotalElderlyandCongregateServicesRevenue" type="xs:decimal"/>
            <xs:element minOccurs="0" name="OperatingBudget_5311_SwimmingPoolMaintenanceExpense" type="xs:decimal"/>
            <xs:element minOccurs="0" name="OperatingBudget_5320_MemberGroupLifeInsuranceExpense" type="xs:decimal"/>
            <xs:element minOccurs="0" name="OperatingBudget_5330_DietarySalaries" type="xs:decimal"/>
            <xs:element minOccurs="0" name="OperatingBudget_5332_Food" type="xs:decimal"/>
            <xs:element minOccurs="0" name="OperatingBudget_5333_DietarySupplies" type="xs:decimal"/>
            <xs:element minOccurs="0" name="OperatingBudget_5340_RegisteredNursesPayroll" type="xs:decimal"/>
            <xs:element minOccurs="0" name="OperatingBudget_5341_LicensedPracticalNursesPayroll" type="xs:decimal"/>
            <xs:element minOccurs="0" name="OperatingBudget_5342_OtherNursingSalaries" type="xs:decimal"/>
            <xs:element minOccurs="0" name="OperatingBudget_5350_HousekeepingSalaries" type="xs:decimal"/>
            <xs:element minOccurs="0" name="OperatingBudget_5351_HousekeepingSupplies" type="xs:decimal"/>
            <xs:element minOccurs="0" name="OperatingBudget_5352_OtherHousekeeping" type="xs:decimal"/>
            <xs:element minOccurs="0" name="OperatingBudget_5360_DrugsandPharmaceuticals" type="xs:decimal"/>
            <xs:element minOccurs="0" name="OperatingBudget_5361_MedicalSalaries" type="xs:decimal"/>
            <xs:element minOccurs="0" name="OperatingBudget_5362_OtherMedical" type="xs:decimal"/>
            <xs:element minOccurs="0" name="OperatingBudget_5370_LaundryandLinen" type="xs:decimal"/>
            <xs:element minOccurs="0" name="OperatingBudget_5380_RecreationandRehabilitation" type="xs:decimal"/>
            <xs:element minOccurs="0" name="OperatingBudget_5390_OtherServiceExpenses" type="xs:decimal"/>
            <xs:element minOccurs="0" name="OperatingBudget_5400T_TotalFinancialRevenue" type="xs:decimal"/>
            <xs:element minOccurs="0" name="OperatingBudget_5410_InterestRevenueProjectOperations" type="xs:decimal"/>
            <xs:element minOccurs="0" name="OperatingBudget_5420_InterestReductionPaymentsSection236only" type="xs:decimal"/>
            <xs:element minOccurs="0" name="OperatingBudget_5430_RevenuefromInvestmentsResidualReceipts" type="xs:decimal"/>
            <xs:element minOccurs="0" name="OperatingBudget_5440_RevenuefromInvestmentsReplacementReserve" type="xs:decimal"/>
            <xs:element minOccurs="0" name="OperatingBudget_5490_RevenuefromInvestmentsMiscellaneous" type="xs:decimal"/>
            <xs:element minOccurs="0" name="OperatingBudget_5900T_TotalOtherRevenue" type="xs:decimal"/>
            <xs:element minOccurs="0" name="OperatingBudget_5910_LaundryandVendingRevenue" type="xs:decimal"/>
            <xs:element minOccurs="0" name="OperatingBudget_5920_NSFandLateCharges" type="xs:decimal"/>
            <xs:element minOccurs="0" name="OperatingBudget_5930_DamagesandCleaningFees" type="xs:decimal"/>
            <xs:element minOccurs="0" name="OperatingBudget_5940_ForfeitedTenantSecurityDeposits" type="xs:decimal"/>
            <xs:element minOccurs="0" name="OperatingBudget_5990_OtherRevenuespecify" type="xs:decimal"/>
            <xs:element minOccurs="0" name="OperatingBudget_6000T_TotalCostofOperationsbeforeDepreciation" type="xs:decimal"/>
            <xs:element minOccurs="0" name="OperatingBudget_6210_Advertising" type="xs:decimal"/>
            <xs:element minOccurs="0" name="OperatingBudget_6235_ApartmentResaleExpenseCoops" type="xs:decimal"/>
            <xs:element minOccurs="0" name="OperatingBudget_6250_OtherRentingExpenses" type="xs:decimal"/>
            <xs:element minOccurs="0" name="OperatingBudget_6263T_TotalAdministrativeExpenses" type="xs:decimal"/>
            <xs:element minOccurs="0" name="OperatingBudget_6310_OfficeSalaries" type="xs:decimal"/>
            <xs:element minOccurs="0" name="OperatingBudget_6311_OfficeSupplies" type="xs:decimal"/>
            <xs:element minOccurs="0" name="OperatingBudget_6312_OfficeorModelApartmentRent" type="xs:decimal"/>
            <xs:element minOccurs="0" name="OperatingBudget_6320_ManagementFee" type="xs:decimal"/>
            <xs:element minOccurs="0" name="OperatingBudget_6330_ManagerorSuperintendentSalaries" type="xs:decimal"/>
            <xs:element minOccurs="0" name="OperatingBudget_6331_ManagerorSuperintendentRentFreeUnit" type="xs:decimal"/>
            <xs:element minOccurs="0" name="OperatingBudget_6340_LegalExpenseProject" type="xs:decimal"/>
            <xs:element minOccurs="0" name="OperatingBudget_6350_AuditExpense" type="xs:decimal"/>
            <xs:element minOccurs="0" name="OperatingBudget_6351_BookkeepingFeesORAccountingServices" type="xs:decimal"/>
            <xs:element minOccurs="0" name="OperatingBudget_6360_TelephoneandAnsweringService" type="xs:decimal"/>
            <xs:element minOccurs="0" name="OperatingBudget_6370_BadDebts" type="xs:decimal"/>
            <xs:element minOccurs="0" name="OperatingBudget_6390_MiscellaneousAdministrativeExpensesspecify" type="xs:decimal"/>
            <xs:element minOccurs="0" name="OperatingBudget_6400T_TotalUtilitiesExpense" type="xs:decimal"/>
            <xs:element minOccurs="0" name="OperatingBudget_6420_FuelOilORCoal" type="xs:decimal"/>
            <xs:element minOccurs="0" name="OperatingBudget_6450_Electricity" type="xs:decimal"/>
            <xs:element minOccurs="0" name="OperatingBudget_6451_Water" type="xs:decimal"/>
            <xs:element minOccurs="0" name="OperatingBudget_6452_Gas" type="xs:decimal"/>
            <xs:element minOccurs="0" name="OperatingBudget_6453_Sewer" type="xs:decimal"/>
            <xs:element minOccurs="0" name="OperatingBudget_6454_CableTVORInternetAccess" type="xs:decimal"/>
            <xs:element minOccurs="0" name="OperatingBudget_6500T_TotalOperatingANDMaintenanceExpenses" type="xs:decimal"/>
            <xs:element minOccurs="0" name="OperatingBudget_6510_JanitorandCleaningPayroll" type="xs:decimal"/>
            <xs:element minOccurs="0" name="OperatingBudget_6515_JanitorandCleaningSupplies" type="xs:decimal"/>
            <xs:element minOccurs="0" name="OperatingBudget_6517_JanitorandCleaningContract" type="xs:decimal"/>
            <xs:element minOccurs="0" name="OperatingBudget_6519_ExterminatingPayrollORContract" type="xs:decimal"/>
            <xs:element minOccurs="0" name="OperatingBudget_6520_ExterminatingSupplies" type="xs:decimal"/>
            <xs:element minOccurs="0" name="OperatingBudget_6521_ExterminatingContract" type="xs:decimal"/>
            <xs:element minOccurs="0" name="OperatingBudget_6525_GarbageandTrashRemoval" type="xs:decimal"/>
            <xs:element minOccurs="0" name="OperatingBudget_6530_SecurityPayrollORContract" type="xs:decimal"/>
            <xs:element minOccurs="0" name="OperatingBudget_6531_SecuritySupplies" type="xs:decimal"/>
            <xs:element minOccurs="0" name="OperatingBudget_6532_SecurityContract" type="xs:decimal"/>
            <xs:element minOccurs="0" name="OperatingBudget_6535_GroundsPayroll" type="xs:decimal"/>
            <xs:element minOccurs="0" name="OperatingBudget_6536_GroundsSupplies" type="xs:decimal"/>
            <xs:element minOccurs="0" name="OperatingBudget_6537_GroundsContract" type="xs:decimal"/>
            <xs:element minOccurs="0" name="OperatingBudget_6540_RepairsPayroll" type="xs:decimal"/>
            <xs:element minOccurs="0" name="OperatingBudget_6541_RepairsMaterial" type="xs:decimal"/>
            <xs:element minOccurs="0" name="OperatingBudget_6542_RepairsContract" type="xs:decimal"/>
            <xs:element minOccurs="0" name="OperatingBudget_6544_ElevatorMaintenanceContract" type="xs:decimal"/>
            <xs:element minOccurs="0" name="OperatingBudget_6545_ElevatorMaintenanceORContract" type="xs:decimal"/>
            <xs:element minOccurs="0" name="OperatingBudget_6546_HeatingORCoolingRepairsandMaintenance" type="xs:decimal"/>
            <xs:element minOccurs="0" name="OperatingBudget_6547_SwimPoolMaintenanceORContract" type="xs:decimal"/>
            <xs:element minOccurs="0" name="OperatingBudget_6548_SnowRemoval" type="xs:decimal"/>
            <xs:element minOccurs="0" name="OperatingBudget_6549_SwimmingPoolContract" type="xs:decimal"/>
            <xs:element minOccurs="0" name="OperatingBudget_6560_DecoratingPayrollORContract" type="xs:decimal"/>
            <xs:element minOccurs="0" name="OperatingBudget_6561_DecoratingSupplies" type="xs:decimal"/>
            <xs:element minOccurs="0" name="OperatingBudget_6562_DecoratingContract" type="xs:decimal"/>
            <xs:element minOccurs="0" name="OperatingBudget_6570_VehicleandMaintenanceEquipmentOperationandRepairs" type="xs:decimal"/>
            <xs:element minOccurs="0" name="OperatingBudget_6589_ReplacementReservesWithdrawn" type="xs:decimal"/>
            <xs:element minOccurs="0" name="OperatingBudget_6590_MiscellaneousOperatingandMaintenanceExpenses" type="xs:decimal"/>
            <xs:element minOccurs="0" name="OperatingBudget_6591_DesignatedExpenses" type="xs:decimal"/>
            <xs:element minOccurs="0" name="OperatingBudget_6600_DepreciationExpense" type="xs:decimal"/>
            <xs:element minOccurs="0" name="OperatingBudget_6610_AmortizationExpense" type="xs:decimal"/>
            <xs:element minOccurs="0" name="OperatingBudget_6700T_TotalTaxesANDInsurance" type="xs:decimal"/>
            <xs:element minOccurs="0" name="OperatingBudget_6710_RealEstateTaxes" type="xs:decimal"/>
            <xs:element minOccurs="0" name="OperatingBudget_6711_PayrollTaxesProjectsShare" type="xs:decimal"/>
            <xs:element minOccurs="0" name="OperatingBudget_6719_MiscellaneousTaxesLicensesandPermits" type="xs:decimal"/>
            <xs:element minOccurs="0" name="OperatingBudget_6720_PropertyANDLiabilityInsuranceHazard" type="xs:decimal"/>
            <xs:element minOccurs="0" name="OperatingBudget_6721_FidelityBondInsurance" type="xs:decimal"/>
            <xs:element minOccurs="0" name="OperatingBudget_6722_WorkmensCompensation" type="xs:decimal"/>
            <xs:element minOccurs="0" name="OperatingBudget_6723_HealthInsuranceandOtherEmployeeBenefits" type="xs:decimal"/>
            <xs:element minOccurs="0" name="OperatingBudget_6729_OtherInsurance" type="xs:decimal"/>
            <xs:element minOccurs="0" name="OperatingBudget_6800T_TotalFinancialExpenses" type="xs:decimal"/>
            <xs:element minOccurs="0" name="OperatingBudget_6801_MonthlyTransferstoReservesOld202021" type="xs:decimal"/>
            <xs:element minOccurs="0" name="OperatingBudget_6810_InterestonBondsPayable" type="xs:decimal"/>
            <xs:element minOccurs="0" name="OperatingBudget_6820_InterestonMortgagePayable" type="xs:decimal"/>
            <xs:element minOccurs="0" name="OperatingBudget_6830_InterestonNotesPayableLongTerm" type="xs:decimal"/>
            <xs:element minOccurs="0" name="OperatingBudget_6840_InterestonNotesPayableShortTerm" type="xs:decimal"/>
            <xs:element minOccurs="0" name="OperatingBudget_6850_MortgageInsurancePremiumORServChg" type="xs:decimal"/>
            <xs:element minOccurs="0" name="OperatingBudget_6890_MiscellaneousFinancialExpenses" type="xs:decimal"/>
            <xs:element minOccurs="0" name="OperatingBudget_6900_NursingHomesORAssistedLivingORBoardANDCareOROtherElderlyCareExpenses" type="xs:decimal"/>
            <xs:element minOccurs="0" name="OperatingBudget_6900T_TotalElderlyandCongregateServiceExpenses" type="xs:decimal"/>
            <xs:element minOccurs="0" name="OperatingBudget_6911_SwimmingPoolMaintenanceExpense" type="xs:decimal"/>
            <xs:element minOccurs="0" name="OperatingBudget_6920_MemberGroupLifeInsuranceExpense" type="xs:decimal"/>
            <xs:element minOccurs="0" name="OperatingBudget_6930_DietarySalaries" type="xs:decimal"/>
            <xs:element minOccurs="0" name="OperatingBudget_6932_Food" type="xs:decimal"/>
            <xs:element minOccurs="0" name="OperatingBudget_6933_DietarySalaries" type="xs:decimal"/>
            <xs:element minOccurs="0" name="OperatingBudget_6940_RegisteredNursesPayroll" type="xs:decimal"/>
            <xs:element minOccurs="0" name="OperatingBudget_6941_LicensedPracticalNursesPayroll" type="xs:decimal"/>
            <xs:element minOccurs="0" name="OperatingBudget_6942_OtherNursingSalaries" type="xs:decimal"/>
            <xs:element minOccurs="0" name="OperatingBudget_6950_HousekeepingSalaries" type="xs:decimal"/>
            <xs:element minOccurs="0" name="OperatingBudget_6951_HousekeepingSupplies" type="xs:decimal"/>
            <xs:element minOccurs="0" name="OperatingBudget_6952_OtherHousekeeping" type="xs:decimal"/>
            <xs:element minOccurs="0" name="OperatingBudget_6960_DrugsandPharmaceuticals" type="xs:decimal"/>
            <xs:element minOccurs="0" name="OperatingBudget_6961_MedicalSalaries" type="xs:decimal"/>
            <xs:element minOccurs="0" name="OperatingBudget_6962_OtherMedical" type="xs:decimal"/>
            <xs:element minOccurs="0" name="OperatingBudget_6970_LaundryandLinen" type="xs:decimal"/>
            <xs:element minOccurs="0" name="OperatingBudget_6980_RecreationandRehabilitation" type="xs:decimal"/>
            <xs:element minOccurs="0" name="OperatingBudget_6990_OtherServiceExpenses" type="xs:decimal"/>
            <xs:element minOccurs="0" name="OperatingBudget_7100T_NetEntityExpenses" type="xs:decimal"/>
            <xs:element minOccurs="0" name="OperatingBudget_7101_Administration" type="xs:decimal"/>
            <xs:element minOccurs="0" name="OperatingBudget_7102_PhysicalProperties" type="xs:decimal"/>
            <xs:element minOccurs="0" name="OperatingBudget_7103_Medical" type="xs:decimal"/>
            <xs:element minOccurs="0" name="OperatingBudget_7104_Recreation" type="xs:decimal"/>
            <xs:element minOccurs="0" name="OperatingBudget_7105_CommunityRelations" type="xs:decimal"/>
            <xs:element minOccurs="0" name="OperatingBudget_7110_OfficersSalaries" type="xs:decimal"/>
            <xs:element minOccurs="0" name="OperatingBudget_7120_LegalExpenses" type="xs:decimal"/>
            <xs:element minOccurs="0" name="OperatingBudget_7130_Taxes" type="xs:decimal"/>
            <xs:element minOccurs="0" name="OperatingBudget_7140_InterestIncome" type="xs:decimal"/>
            <xs:element minOccurs="0" name="OperatingBudget_7141_InterestonNotesPayable" type="xs:decimal"/>
            <xs:element minOccurs="0" name="OperatingBudget_7142_InterestonMortgagePayable" type="xs:decimal"/>
            <xs:element minOccurs="0" name="OperatingBudget_7190_OtherExpenses" type="xs:decimal"/>
            <xs:element minOccurs="0" name="OperatingBudget_7191_TotalTransferstoReplacementReserves" type="xs:decimal"/>
            <xs:element minOccurs="0" name="IncomeExpenses__DebtCoverageRatio" type="xs:decimal"/>
            <xs:element minOccurs="0" name="IncomeExpenses__TotalAnnualDebtService" type="xs:decimal"/>
            <xs:element minOccurs="0" name="IncomeExpenses__PercentageofUncollectedRentPOUR" type="xs:decimal"/>
            <xs:element minOccurs="0" name="IncomeExpenses__OperatingExpenseLevelPerUnitperMonthPUM" type="xs:decimal"/>
            <xs:element minOccurs="0" name="IncomeExpenses_1000T_TotalAssets" type="xs:decimal"/>
            <xs:element minOccurs="0" name="IncomeExpenses_1100T_TotalCurrentAssets" type="xs:decimal"/>
            <xs:element minOccurs="0" name="IncomeExpenses_1110_PettyCash" type="xs:decimal"/>
            <xs:element minOccurs="0" name="IncomeExpenses_1120_CashinBank" type="xs:decimal"/>
            <xs:element minOccurs="0" name="IncomeExpenses_1130_TenantORMemberAccountsReceivableCoops" type="xs:decimal"/>
            <xs:element minOccurs="0" name="IncomeExpenses_1131_AllowanceforDoubtfulAccounts" type="xs:decimal"/>
            <xs:element minOccurs="0" name="IncomeExpenses_1135_AccountsReceivableHUD" type="xs:decimal"/>
            <xs:element minOccurs="0" name="IncomeExpenses_1137_MedicareORMedicaidOROtherInsuranceReceivable" type="xs:decimal"/>
            <xs:element minOccurs="0" name="IncomeExpenses_1140_AccountsReceivableOther" type="xs:decimal"/>
            <xs:element minOccurs="0" name="IncomeExpenses_1150_NotesReceivable" type="xs:decimal"/>
            <xs:element minOccurs="0" name="IncomeExpenses_1160_AccruedReceivables" type="xs:decimal"/>
            <xs:element minOccurs="0" name="IncomeExpenses_1170_InvestmentsShortTerm" type="xs:decimal"/>
            <xs:element minOccurs="0" name="IncomeExpenses_1180_Inventory" type="xs:decimal"/>
            <xs:element minOccurs="0" name="IncomeExpenses_1190_MiscellaneousCurrentAssets" type="xs:decimal"/>
            <xs:element minOccurs="0" name="IncomeExpenses_1191_CommercialSecurityDepositsHeldinTrust" type="xs:decimal"/>
            <xs:element minOccurs="0" name="IncomeExpenses_1200_PrepaidExpenses" type="xs:decimal"/>
            <xs:element minOccurs="0" name="IncomeExpenses_1300T_TotalDeposits" type="xs:decimal"/>
            <xs:element minOccurs="0" name="IncomeExpenses_1310_MortgageeEscrowDeposits" type="xs:decimal"/>
            <xs:element minOccurs="0" name="IncomeExpenses_1315_RRBeginningBalance" type="xs:decimal"/>
            <xs:element minOccurs="0" name="IncomeExpenses_1316_RRBegBalNegation" type="xs:decimal"/>
            <xs:element minOccurs="0" name="IncomeExpenses_1317_RRWithdrawals" type="xs:decimal"/>
            <xs:element minOccurs="0" name="IncomeExpenses_1318_RRDeposits" type="xs:decimal"/>
            <xs:element minOccurs="0" name="IncomeExpenses_1319_RRInterest" type="xs:decimal"/>
            <xs:element minOccurs="0" name="IncomeExpenses_1320_CashReplacementReserveRRStrt2023" type="xs:decimal"/>
            <xs:element minOccurs="0" name="IncomeExpenses_1321_SecuritiesReplacementReserve" type="xs:decimal"/>
            <xs:element minOccurs="0" name="IncomeExpenses_1330_CashPaintingReserve" type="xs:decimal"/>
            <xs:element minOccurs="0" name="IncomeExpenses_1331_SecuritiesPaintingReserve" type="xs:decimal"/>
            <xs:element minOccurs="0" name="IncomeExpenses_1340_CashResidualReceiptsReserve" type="xs:decimal"/>
            <xs:element minOccurs="0" name="IncomeExpenses_1341_SecuritiesResidualReceiptsReserve" type="xs:decimal"/>
            <xs:element minOccurs="0" name="IncomeExpenses_1350_CashGeneralReserves" type="xs:decimal"/>
            <xs:element minOccurs="0" name="IncomeExpenses_1351_TaxandInsuranceReserve" type="xs:decimal"/>
            <xs:element minOccurs="0" name="IncomeExpenses_1355_BondReserves" type="xs:decimal"/>
            <xs:element minOccurs="0" name="IncomeExpenses_1360_SecuritiesGeneralReserves" type="xs:decimal"/>
            <xs:element minOccurs="0" name="IncomeExpenses_1365_GeneralOperatingReserveCoops" type="xs:decimal"/>
            <xs:element minOccurs="0" name="IncomeExpenses_1366_OperatingReserves" type="xs:decimal"/>
            <xs:element minOccurs="0" name="IncomeExpenses_1367_SinkingFund" type="xs:decimal"/>
            <xs:element minOccurs="0" name="IncomeExpenses_1370_ApartmentRehabilitationDepositsCoops" type="xs:decimal"/>
            <xs:element minOccurs="0" name="IncomeExpenses_1380_ProjectImprovementAccount" type="xs:decimal"/>
            <xs:element minOccurs="0" name="IncomeExpenses_1381_ManagementImprovementandOperatingPlan" type="xs:decimal"/>
            <xs:element minOccurs="0" name="IncomeExpenses_1400N_NetFixedAssets" type="xs:decimal"/>
            <xs:element minOccurs="0" name="IncomeExpenses_1400T_TotalFixedAssets" type="xs:decimal"/>
            <xs:element minOccurs="0" name="IncomeExpenses_1410_Land" type="xs:decimal"/>
            <xs:element minOccurs="0" name="IncomeExpenses_1420_Buildings" type="xs:decimal"/>
            <xs:element minOccurs="0" name="IncomeExpenses_1430_BuildingEquipmentFixed" type="xs:decimal"/>
            <xs:element minOccurs="0" name="IncomeExpenses_1440_BuildingEquipmentPortable" type="xs:decimal"/>
            <xs:element minOccurs="0" name="IncomeExpenses_1450_FurnitureforProjectORMemberUse" type="xs:decimal"/>
            <xs:element minOccurs="0" name="IncomeExpenses_1460_Furnishings" type="xs:decimal"/>
            <xs:element minOccurs="0" name="IncomeExpenses_1465_OfficeFurnitureandEquipment" type="xs:decimal"/>
            <xs:element minOccurs="0" name="IncomeExpenses_1470_MaintenanceEquipment" type="xs:decimal"/>
            <xs:element minOccurs="0" name="IncomeExpenses_1480_MotorVehicles" type="xs:decimal"/>
            <xs:element minOccurs="0" name="IncomeExpenses_1490_MiscellaneousFixedAssets" type="xs:decimal"/>
            <xs:element minOccurs="0" name="IncomeExpenses_1495_AccumulatedDepreciation" type="xs:decimal"/>
            <xs:element minOccurs="0" name="IncomeExpenses_1500T_TotalOtherAssets" type="xs:decimal"/>
            <xs:element minOccurs="0" name="IncomeExpenses_1510_InvestmentsOperations" type="xs:decimal"/>
            <xs:element minOccurs="0" name="IncomeExpenses_1515_InvestmentsEntity" type="xs:decimal"/>
            <xs:element minOccurs="0" name="IncomeExpenses_1520_DeferredFinancingCosts" type="xs:decimal"/>
            <xs:element minOccurs="0" name="IncomeExpenses_1525_CashRestrictedforLongtermInvestment" type="xs:decimal"/>
            <xs:element minOccurs="0" name="IncomeExpenses_1590_MiscellaneousOtherAssets" type="xs:decimal"/>
            <xs:element minOccurs="0" name="IncomeExpenses_2000T_TotalLiabilities" type="xs:decimal"/>
            <xs:element minOccurs="0" name="IncomeExpenses_2033T_TotalLiabilitiesandEquity" type="xs:decimal"/>
            <xs:element minOccurs="0" name="IncomeExpenses_2110_AccountsPayable" type="xs:decimal"/>
            <xs:element minOccurs="0" name="IncomeExpenses_2112_AccountsPayableProjectImprovementItems" type="xs:decimal"/>
            <xs:element minOccurs="0" name="IncomeExpenses_2115_AccountsPayableHUD" type="xs:decimal"/>
            <xs:element minOccurs="0" name="IncomeExpenses_2120_AccruedWagesandPayrollTaxesPayable" type="xs:decimal"/>
            <xs:element minOccurs="0" name="IncomeExpenses_2122T_TotalCurrentLiabilities" type="xs:decimal"/>
            <xs:element minOccurs="0" name="IncomeExpenses_2130_AccruedInterestPayable" type="xs:decimal"/>
            <xs:element minOccurs="0" name="IncomeExpenses_2140_DividendsorDistributionsPayable" type="xs:decimal"/>
            <xs:element minOccurs="0" name="IncomeExpenses_2150_AccruedPropertyTaxes" type="xs:decimal"/>
            <xs:element minOccurs="0" name="IncomeExpenses_2160_NotesPayableShortTerm" type="xs:decimal"/>
            <xs:element minOccurs="0" name="IncomeExpenses_2190_MiscellaneousCurrentLiabilities" type="xs:decimal"/>
            <xs:element minOccurs="0" name="IncomeExpenses_2191_CommercialSecurityDepositsHeldinTrustContra" type="xs:decimal"/>
            <xs:element minOccurs="0" name="IncomeExpenses_2210_PrepaidCarryingCharges" type="xs:decimal"/>
            <xs:element minOccurs="0" name="IncomeExpenses_2220_PrepaidInterestRevenue" type="xs:decimal"/>
            <xs:element minOccurs="0" name="IncomeExpenses_2230_ApartmentRehabilitationDepositsCoops" type="xs:decimal"/>
            <xs:element minOccurs="0" name="IncomeExpenses_2290_MiscellaneousPrepaidRevenues" type="xs:decimal"/>
            <xs:element minOccurs="0" name="IncomeExpenses_2300T_TotalLongTermLiabilities" type="xs:decimal"/>
            <xs:element minOccurs="0" name="IncomeExpenses_2310_NotesPayableLongTerm" type="xs:decimal"/>
            <xs:element minOccurs="0" name="IncomeExpenses_2311_NotesPayableSurplusCash" type="xs:decimal"/>
            <xs:element minOccurs="0" name="IncomeExpenses_2320_MortgagePayable" type="xs:decimal"/>
            <xs:element minOccurs="0" name="IncomeExpenses_2330_BondsPayable" type="xs:decimal"/>
            <xs:element minOccurs="0" name="IncomeExpenses_2340_FlexibleSubsidyLoanPayable" type="xs:decimal"/>
            <xs:element minOccurs="0" name="IncomeExpenses_2350_CapitalImprovementLoanPayable" type="xs:decimal"/>
            <xs:element minOccurs="0" name="IncomeExpenses_2360_OperatingLossLoanPayable" type="xs:decimal"/>
            <xs:element minOccurs="0" name="IncomeExpenses_2390_MiscellaneousLongTermLiabilities" type="xs:decimal"/>
            <xs:element minOccurs="0" name="IncomeExpenses_3130_OwnerEquityorCertificatesHeldinTreasury" type="xs:decimal"/>
            <xs:element minOccurs="0" name="IncomeExpenses_3250_ProfitorLossNetIncomeorLoss" type="xs:decimal"/>
            <xs:element minOccurs="0" name="IncomeExpenses_5000T_TotalRevenue" type="xs:decimal"/>
            <xs:element minOccurs="0" name="IncomeExpenses_5060N_OperatingProfitLoss" type="xs:decimal"/>
            <xs:element minOccurs="0" name="IncomeExpenses_5060T_ProfitLossbeforeDepreciation" type="xs:decimal"/>
            <xs:element minOccurs="0" name="IncomeExpenses_5100T_TotalRentRevenue" type="xs:decimal"/>
            <xs:element minOccurs="0" name="IncomeExpenses_5120_RentRevenueApartmentsorMemberCarryingChargesCoops" type="xs:decimal"/>
            <xs:element minOccurs="0" name="IncomeExpenses_5121_MemberAssistancePayments" type="xs:decimal"/>
            <xs:element minOccurs="0" name="IncomeExpenses_5130_RentRevenueFurnitureandEquipment" type="xs:decimal"/>
            <xs:element minOccurs="0" name="IncomeExpenses_5140_RentRevenueStoresandCommercial" type="xs:decimal"/>
            <xs:element minOccurs="0" name="IncomeExpenses_5152N_NetRentalRevenueRentRevenueLessVacancies" type="xs:decimal"/>
            <xs:element minOccurs="0" name="IncomeExpenses_5170_GarageandParkingSpaces" type="xs:decimal"/>
            <xs:element minOccurs="0" name="IncomeExpenses_5180_FlexibleSubsidyIncome" type="xs:decimal"/>
            <xs:element minOccurs="0" name="IncomeExpenses_5190_RentRevenueMiscellaneous" type="xs:decimal"/>
            <xs:element minOccurs="0" name="IncomeExpenses_5200T_TotalVacancies" type="xs:decimal"/>
            <xs:element minOccurs="0" name="IncomeExpenses_5220_Apartments" type="xs:decimal"/>
            <xs:element minOccurs="0" name="IncomeExpenses_5230_FurnitureandEquipment" type="xs:decimal"/>
            <xs:element minOccurs="0" name="IncomeExpenses_5240_StoresandCommercial" type="xs:decimal"/>
            <xs:element minOccurs="0" name="IncomeExpenses_5270_GarageandParkingSpace" type="xs:decimal"/>
            <xs:element minOccurs="0" name="IncomeExpenses_5290_Miscellaneous" type="xs:decimal"/>
            <xs:element minOccurs="0" name="IncomeExpenses_5300_NursingHomesORAssistedLivingORBoardANDCareOROtherElderlyCareORCoopORandOtherRevenues" type="xs:decimal"/>
            <xs:element minOccurs="0" name="IncomeExpenses_5300T_TotalElderlyandCongregateServicesRevenue" type="xs:decimal"/>
            <xs:element minOccurs="0" name="IncomeExpenses_5311_SwimmingPoolMaintenanceExpense" type="xs:decimal"/>
            <xs:element minOccurs="0" name="IncomeExpenses_5320_MemberGroupLifeInsuranceExpense" type="xs:decimal"/>
            <xs:element minOccurs="0" name="IncomeExpenses_5330_DietarySalaries" type="xs:decimal"/>
            <xs:element minOccurs="0" name="IncomeExpenses_5332_Food" type="xs:decimal"/>
            <xs:element minOccurs="0" name="IncomeExpenses_5333_DietarySupplies" type="xs:decimal"/>
            <xs:element minOccurs="0" name="IncomeExpenses_5340_RegisteredNursesPayroll" type="xs:decimal"/>
            <xs:element minOccurs="0" name="IncomeExpenses_5341_LicensedPracticalNursesPayroll" type="xs:decimal"/>
            <xs:element minOccurs="0" name="IncomeExpenses_5342_OtherNursingSalaries" type="xs:decimal"/>
            <xs:element minOccurs="0" name="IncomeExpenses_5350_HousekeepingSalaries" type="xs:decimal"/>
            <xs:element minOccurs="0" name="IncomeExpenses_5351_HousekeepingSupplies" type="xs:decimal"/>
            <xs:element minOccurs="0" name="IncomeExpenses_5352_OtherHousekeeping" type="xs:decimal"/>
            <xs:element minOccurs="0" name="IncomeExpenses_5360_DrugsandPharmaceuticals" type="xs:decimal"/>
            <xs:element minOccurs="0" name="IncomeExpenses_5361_MedicalSalaries" type="xs:decimal"/>
            <xs:element minOccurs="0" name="IncomeExpenses_5362_OtherMedical" type="xs:decimal"/>
            <xs:element minOccurs="0" name="IncomeExpenses_5370_LaundryandLinen" type="xs:decimal"/>
            <xs:element minOccurs="0" name="IncomeExpenses_5380_RecreationandRehabilitation" type="xs:decimal"/>
            <xs:element minOccurs="0" name="IncomeExpenses_5390_OtherServiceExpenses" type="xs:decimal"/>
            <xs:element minOccurs="0" name="IncomeExpenses_5400T_TotalFinancialRevenue" type="xs:decimal"/>
            <xs:element minOccurs="0" name="IncomeExpenses_5410_InterestRevenueProjectOperations" type="xs:decimal"/>
            <xs:element minOccurs="0" name="IncomeExpenses_5420_InterestReductionPaymentsSection236only" type="xs:decimal"/>
            <xs:element minOccurs="0" name="IncomeExpenses_5430_RevenuefromInvestmentsResidualReceipts" type="xs:decimal"/>
            <xs:element minOccurs="0" name="IncomeExpenses_5440_RevenuefromInvestmentsReplacementReserve" type="xs:decimal"/>
            <xs:element minOccurs="0" name="IncomeExpenses_5490_RevenuefromInvestmentsMiscellaneous" type="xs:decimal"/>
            <xs:element minOccurs="0" name="IncomeExpenses_5900T_TotalOtherRevenue" type="xs:decimal"/>
            <xs:element minOccurs="0" name="IncomeExpenses_5910_LaundryandVendingRevenue" type="xs:decimal"/>
            <xs:element minOccurs="0" name="IncomeExpenses_5920_NSFandLateCharges" type="xs:decimal"/>
            <xs:element minOccurs="0" name="IncomeExpenses_5930_DamagesandCleaningFees" type="xs:decimal"/>
            <xs:element minOccurs="0" name="IncomeExpenses_5940_ForfeitedTenantSecurityDeposits" type="xs:decimal"/>
            <xs:element minOccurs="0" name="IncomeExpenses_5990_OtherRevenuespecify" type="xs:decimal"/>
            <xs:element minOccurs="0" name="IncomeExpenses_6000T_TotalCostofOperationsbeforeDepreciation" type="xs:decimal"/>
            <xs:element minOccurs="0" name="IncomeExpenses_6210_Advertising" type="xs:decimal"/>
            <xs:element minOccurs="0" name="IncomeExpenses_6235_ApartmentResaleExpenseCoops" type="xs:decimal"/>
            <xs:element minOccurs="0" name="IncomeExpenses_6250_OtherRentingExpenses" type="xs:decimal"/>
            <xs:element minOccurs="0" name="IncomeExpenses_6263T_TotalAdministrativeExpenses" type="xs:decimal"/>
            <xs:element minOccurs="0" name="IncomeExpenses_6310_OfficeSalaries" type="xs:decimal"/>
            <xs:element minOccurs="0" name="IncomeExpenses_6311_OfficeSupplies" type="xs:decimal"/>
            <xs:element minOccurs="0" name="IncomeExpenses_6312_OfficeorModelApartmentRent" type="xs:decimal"/>
            <xs:element minOccurs="0" name="IncomeExpenses_6320_ManagementFee" type="xs:decimal"/>
            <xs:element minOccurs="0" name="IncomeExpenses_6330_ManagerorSuperintendentSalaries" type="xs:decimal"/>
            <xs:element minOccurs="0" name="IncomeExpenses_6331_ManagerorSuperintendentRentFreeUnit" type="xs:decimal"/>
            <xs:element minOccurs="0" name="IncomeExpenses_6340_LegalExpenseProject" type="xs:decimal"/>
            <xs:element minOccurs="0" name="IncomeExpenses_6350_AuditExpense" type="xs:decimal"/>
            <xs:element minOccurs="0" name="IncomeExpenses_6351_BookkeepingFeesORAccountingServices" type="xs:decimal"/>
            <xs:element minOccurs="0" name="IncomeExpenses_6360_TelephoneandAnsweringService" type="xs:decimal"/>
            <xs:element minOccurs="0" name="IncomeExpenses_6370_BadDebts" type="xs:decimal"/>
            <xs:element minOccurs="0" name="IncomeExpenses_6390_MiscellaneousAdministrativeExpensesspecify" type="xs:decimal"/>
            <xs:element minOccurs="0" name="IncomeExpenses_6400T_TotalUtilitiesExpense" type="xs:decimal"/>
            <xs:element minOccurs="0" name="IncomeExpenses_6420_FuelOilORCoal" type="xs:decimal"/>
            <xs:element minOccurs="0" name="IncomeExpenses_6450_Electricity" type="xs:decimal"/>
            <xs:element minOccurs="0" name="IncomeExpenses_6451_Water" type="xs:decimal"/>
            <xs:element minOccurs="0" name="IncomeExpenses_6452_Gas" type="xs:decimal"/>
            <xs:element minOccurs="0" name="IncomeExpenses_6453_Sewer" type="xs:decimal"/>
            <xs:element minOccurs="0" name="IncomeExpenses_6454_CableTVORInternetAccess" type="xs:decimal"/>
            <xs:element minOccurs="0" name="IncomeExpenses_6500T_TotalOperatingANDMaintenanceExpenses" type="xs:decimal"/>
            <xs:element minOccurs="0" name="IncomeExpenses_6510_JanitorandCleaningPayroll" type="xs:decimal"/>
            <xs:element minOccurs="0" name="IncomeExpenses_6515_JanitorandCleaningSupplies" type="xs:decimal"/>
            <xs:element minOccurs="0" name="IncomeExpenses_6517_JanitorandCleaningContract" type="xs:decimal"/>
            <xs:element minOccurs="0" name="IncomeExpenses_6519_ExterminatingPayrollORContract" type="xs:decimal"/>
            <xs:element minOccurs="0" name="IncomeExpenses_6520_ExterminatingSupplies" type="xs:decimal"/>
            <xs:element minOccurs="0" name="IncomeExpenses_6521_ExterminatingContract" type="xs:decimal"/>
            <xs:element minOccurs="0" name="IncomeExpenses_6525_GarbageandTrashRemoval" type="xs:decimal"/>
            <xs:element minOccurs="0" name="IncomeExpenses_6530_SecurityPayrollORContract" type="xs:decimal"/>
            <xs:element minOccurs="0" name="IncomeExpenses_6531_SecuritySupplies" type="xs:decimal"/>
            <xs:element minOccurs="0" name="IncomeExpenses_6532_SecurityContract" type="xs:decimal"/>
            <xs:element minOccurs="0" name="IncomeExpenses_6535_GroundsPayroll" type="xs:decimal"/>
            <xs:element minOccurs="0" name="IncomeExpenses_6536_GroundsSupplies" type="xs:decimal"/>
            <xs:element minOccurs="0" name="IncomeExpenses_6537_GroundsContract" type="xs:decimal"/>
            <xs:element minOccurs="0" name="IncomeExpenses_6540_RepairsPayroll" type="xs:decimal"/>
            <xs:element minOccurs="0" name="IncomeExpenses_6541_RepairsMaterial" type="xs:decimal"/>
            <xs:element minOccurs="0" name="IncomeExpenses_6542_RepairsContract" type="xs:decimal"/>
            <xs:element minOccurs="0" name="IncomeExpenses_6544_ElevatorMaintenanceContract" type="xs:decimal"/>
            <xs:element minOccurs="0" name="IncomeExpenses_6545_ElevatorMaintenanceORContract" type="xs:decimal"/>
            <xs:element minOccurs="0" name="IncomeExpenses_6546_HeatingORCoolingRepairsandMaintenance" type="xs:decimal"/>
            <xs:element minOccurs="0" name="IncomeExpenses_6547_SwimPoolMaintenanceORContract" type="xs:decimal"/>
            <xs:element minOccurs="0" name="IncomeExpenses_6548_SnowRemoval" type="xs:decimal"/>
            <xs:element minOccurs="0" name="IncomeExpenses_6549_SwimmingPoolContract" type="xs:decimal"/>
            <xs:element minOccurs="0" name="IncomeExpenses_6560_DecoratingPayrollORContract" type="xs:decimal"/>
            <xs:element minOccurs="0" name="IncomeExpenses_6561_DecoratingSupplies" type="xs:decimal"/>
            <xs:element minOccurs="0" name="IncomeExpenses_6562_DecoratingContract" type="xs:decimal"/>
            <xs:element minOccurs="0" name="IncomeExpenses_6570_VehicleandMaintenanceEquipmentOperationandRepairs" type="xs:decimal"/>
            <xs:element minOccurs="0" name="IncomeExpenses_6589_ReplacementReservesWithdrawn" type="xs:decimal"/>
            <xs:element minOccurs="0" name="IncomeExpenses_6590_MiscellaneousOperatingandMaintenanceExpenses" type="xs:decimal"/>
            <xs:element minOccurs="0" name="IncomeExpenses_6591_DesignatedExpenses" type="xs:decimal"/>
            <xs:element minOccurs="0" name="IncomeExpenses_6600_DepreciationExpense" type="xs:decimal"/>
            <xs:element minOccurs="0" name="IncomeExpenses_6610_AmortizationExpense" type="xs:decimal"/>
            <xs:element minOccurs="0" name="IncomeExpenses_6700T_TotalTaxesANDInsurance" type="xs:decimal"/>
            <xs:element minOccurs="0" name="IncomeExpenses_6710_RealEstateTaxes" type="xs:decimal"/>
            <xs:element minOccurs="0" name="IncomeExpenses_6711_PayrollTaxesProjectsShare" type="xs:decimal"/>
            <xs:element minOccurs="0" name="IncomeExpenses_6719_MiscellaneousTaxesLicensesandPermits" type="xs:decimal"/>
            <xs:element minOccurs="0" name="IncomeExpenses_6720_PropertyANDLiabilityInsuranceHazard" type="xs:decimal"/>
            <xs:element minOccurs="0" name="IncomeExpenses_6721_FidelityBondInsurance" type="xs:decimal"/>
            <xs:element minOccurs="0" name="IncomeExpenses_6722_WorkmensCompensation" type="xs:decimal"/>
            <xs:element minOccurs="0" name="IncomeExpenses_6723_HealthInsuranceandOtherEmployeeBenefits" type="xs:decimal"/>
            <xs:element minOccurs="0" name="IncomeExpenses_6729_OtherInsurance" type="xs:decimal"/>
            <xs:element minOccurs="0" name="IncomeExpenses_6800T_TotalFinancialExpenses" type="xs:decimal"/>
            <xs:element minOccurs="0" name="IncomeExpenses_6801_MonthlyTransferstoReservesOld202021" type="xs:decimal"/>
            <xs:element minOccurs="0" name="IncomeExpenses_6810_InterestonBondsPayable" type="xs:decimal"/>
            <xs:element minOccurs="0" name="IncomeExpenses_6820_InterestonMortgagePayable" type="xs:decimal"/>
            <xs:element minOccurs="0" name="IncomeExpenses_6830_InterestonNotesPayableLongTerm" type="xs:decimal"/>
            <xs:element minOccurs="0" name="IncomeExpenses_6840_InterestonNotesPayableShortTerm" type="xs:decimal"/>
            <xs:element minOccurs="0" name="IncomeExpenses_6850_MortgageInsurancePremiumORServChg" type="xs:decimal"/>
            <xs:element minOccurs="0" name="IncomeExpenses_6890_MiscellaneousFinancialExpenses" type="xs:decimal"/>
            <xs:element minOccurs="0" name="IncomeExpenses_6900_NursingHomesORAssistedLivingORBoardANDCareOROtherElderlyCareExpenses" type="xs:decimal"/>
            <xs:element minOccurs="0" name="IncomeExpenses_6900T_TotalElderlyandCongregateServiceExpenses" type="xs:decimal"/>
            <xs:element minOccurs="0" name="IncomeExpenses_6911_SwimmingPoolMaintenanceExpense" type="xs:decimal"/>
            <xs:element minOccurs="0" name="IncomeExpenses_6920_MemberGroupLifeInsuranceExpense" type="xs:decimal"/>
            <xs:element minOccurs="0" name="IncomeExpenses_6930_DietarySalaries" type="xs:decimal"/>
            <xs:element minOccurs="0" name="IncomeExpenses_6932_Food" type="xs:decimal"/>
            <xs:element minOccurs="0" name="IncomeExpenses_6933_DietarySalaries" type="xs:decimal"/>
            <xs:element minOccurs="0" name="IncomeExpenses_6940_RegisteredNursesPayroll" type="xs:decimal"/>
            <xs:element minOccurs="0" name="IncomeExpenses_6941_LicensedPracticalNursesPayroll" type="xs:decimal"/>
            <xs:element minOccurs="0" name="IncomeExpenses_6942_OtherNursingSalaries" type="xs:decimal"/>
            <xs:element minOccurs="0" name="IncomeExpenses_6950_HousekeepingSalaries" type="xs:decimal"/>
            <xs:element minOccurs="0" name="IncomeExpenses_6951_HousekeepingSupplies" type="xs:decimal"/>
            <xs:element minOccurs="0" name="IncomeExpenses_6952_OtherHousekeeping" type="xs:decimal"/>
            <xs:element minOccurs="0" name="IncomeExpenses_6960_DrugsandPharmaceuticals" type="xs:decimal"/>
            <xs:element minOccurs="0" name="IncomeExpenses_6961_MedicalSalaries" type="xs:decimal"/>
            <xs:element minOccurs="0" name="IncomeExpenses_6962_OtherMedical" type="xs:decimal"/>
            <xs:element minOccurs="0" name="IncomeExpenses_6970_LaundryandLinen" type="xs:decimal"/>
            <xs:element minOccurs="0" name="IncomeExpenses_6980_RecreationandRehabilitation" type="xs:decimal"/>
            <xs:element minOccurs="0" name="IncomeExpenses_6990_OtherServiceExpenses" type="xs:decimal"/>
            <xs:element minOccurs="0" name="IncomeExpenses_7100T_NetEntityExpenses" type="xs:decimal"/>
            <xs:element minOccurs="0" name="IncomeExpenses_7101_Administration" type="xs:decimal"/>
            <xs:element minOccurs="0" name="IncomeExpenses_7102_PhysicalProperties" type="xs:decimal"/>
            <xs:element minOccurs="0" name="IncomeExpenses_7103_Medical" type="xs:decimal"/>
            <xs:element minOccurs="0" name="IncomeExpenses_7104_Recreation" type="xs:decimal"/>
            <xs:element minOccurs="0" name="IncomeExpenses_7105_CommunityRelations" type="xs:decimal"/>
            <xs:element minOccurs="0" name="IncomeExpenses_7110_OfficersSalaries" type="xs:decimal"/>
            <xs:element minOccurs="0" name="IncomeExpenses_7120_LegalExpenses" type="xs:decimal"/>
            <xs:element minOccurs="0" name="IncomeExpenses_7130_Taxes" type="xs:decimal"/>
            <xs:element minOccurs="0" name="IncomeExpenses_7140_InterestIncome" type="xs:decimal"/>
            <xs:element minOccurs="0" name="IncomeExpenses_7141_InterestonNotesPayable" type="xs:decimal"/>
            <xs:element minOccurs="0" name="IncomeExpenses_7142_InterestonMortgagePayable" type="xs:decimal"/>
            <xs:element minOccurs="0" name="IncomeExpenses_7190_OtherExpenses" type="xs:decimal"/>
            <xs:element minOccurs="0" name="IncomeExpenses_7191_TotalTransferstoReplacementReserves" type="xs:decimal"/>
            <xs:element minOccurs="0" name="AuditFinancial__DebtCoverageRatio" type="xs:decimal"/>
            <xs:element minOccurs="0" name="AuditFinancial__TotalAnnualDebtService" type="xs:decimal"/>
            <xs:element minOccurs="0" name="AuditFinancial__PercentageofUncollectedRentPOUR" type="xs:decimal"/>
            <xs:element minOccurs="0" name="AuditFinancial__OperatingExpenseLevelPerUnitperMonthPUM" type="xs:decimal"/>
            <xs:element minOccurs="0" name="AuditFinancial__AuditDate" type="xs:string"/>
            <xs:element minOccurs="0" name="AuditFinancial__AuditBy" type="xs:string"/>
            <xs:element minOccurs="0" name="AuditFinancial_1000T_TotalAssets" type="xs:decimal"/>
            <xs:element minOccurs="0" name="AuditFinancial_1100T_TotalCurrentAssets" type="xs:decimal"/>
            <xs:element minOccurs="0" name="AuditFinancial_1110_PettyCash" type="xs:decimal"/>
            <xs:element minOccurs="0" name="AuditFinancial_1120_CashinBank" type="xs:decimal"/>
            <xs:element minOccurs="0" name="AuditFinancial_1130_TenantORMemberAccountsReceivableCoops" type="xs:decimal"/>
            <xs:element minOccurs="0" name="AuditFinancial_1131_AllowanceforDoubtfulAccounts" type="xs:decimal"/>
            <xs:element minOccurs="0" name="AuditFinancial_1135_AccountsReceivableHUD" type="xs:decimal"/>
            <xs:element minOccurs="0" name="AuditFinancial_1137_MedicareORMedicaidOROtherInsuranceReceivable" type="xs:decimal"/>
            <xs:element minOccurs="0" name="AuditFinancial_1140_AccountsReceivableOther" type="xs:decimal"/>
            <xs:element minOccurs="0" name="AuditFinancial_1150_NotesReceivable" type="xs:decimal"/>
            <xs:element minOccurs="0" name="AuditFinancial_1160_AccruedReceivables" type="xs:decimal"/>
            <xs:element minOccurs="0" name="AuditFinancial_1170_InvestmentsShortTerm" type="xs:decimal"/>
            <xs:element minOccurs="0" name="AuditFinancial_1180_Inventory" type="xs:decimal"/>
            <xs:element minOccurs="0" name="AuditFinancial_1190_MiscellaneousCurrentAssets" type="xs:decimal"/>
            <xs:element minOccurs="0" name="AuditFinancial_1191_CommercialSecurityDepositsHeldinTrust" type="xs:decimal"/>
            <xs:element minOccurs="0" name="AuditFinancial_1200_PrepaidExpenses" type="xs:decimal"/>
            <xs:element minOccurs="0" name="AuditFinancial_1300T_TotalDeposits" type="xs:decimal"/>
            <xs:element minOccurs="0" name="AuditFinancial_1310_MortgageeEscrowDeposits" type="xs:decimal"/>
            <xs:element minOccurs="0" name="AuditFinancial_1315_RRBeginningBalance" type="xs:decimal"/>
            <xs:element minOccurs="0" name="AuditFinancial_1316_RRBegBalNegation" type="xs:decimal"/>
            <xs:element minOccurs="0" name="AuditFinancial_1317_RRWithdrawals" type="xs:decimal"/>
            <xs:element minOccurs="0" name="AuditFinancial_1318_RRDeposits" type="xs:decimal"/>
            <xs:element minOccurs="0" name="AuditFinancial_1319_RRInterest" type="xs:decimal"/>
            <xs:element minOccurs="0" name="AuditFinancial_1320_CashReplacementReserveRRStrt2023" type="xs:decimal"/>
            <xs:element minOccurs="0" name="AuditFinancial_1321_SecuritiesReplacementReserve" type="xs:decimal"/>
            <xs:element minOccurs="0" name="AuditFinancial_1330_CashPaintingReserve" type="xs:decimal"/>
            <xs:element minOccurs="0" name="AuditFinancial_1331_SecuritiesPaintingReserve" type="xs:decimal"/>
            <xs:element minOccurs="0" name="AuditFinancial_1340_CashResidualReceiptsReserve" type="xs:decimal"/>
            <xs:element minOccurs="0" name="AuditFinancial_1341_SecuritiesResidualReceiptsReserve" type="xs:decimal"/>
            <xs:element minOccurs="0" name="AuditFinancial_1350_CashGeneralReserves" type="xs:decimal"/>
            <xs:element minOccurs="0" name="AuditFinancial_1351_TaxandInsuranceReserve" type="xs:decimal"/>
            <xs:element minOccurs="0" name="AuditFinancial_1355_BondReserves" type="xs:decimal"/>
            <xs:element minOccurs="0" name="AuditFinancial_1360_SecuritiesGeneralReserves" type="xs:decimal"/>
            <xs:element minOccurs="0" name="AuditFinancial_1365_GeneralOperatingReserveCoops" type="xs:decimal"/>
            <xs:element minOccurs="0" name="AuditFinancial_1366_OperatingReserves" type="xs:decimal"/>
            <xs:element minOccurs="0" name="AuditFinancial_1367_SinkingFund" type="xs:decimal"/>
            <xs:element minOccurs="0" name="AuditFinancial_1370_ApartmentRehabilitationDepositsCoops" type="xs:decimal"/>
            <xs:element minOccurs="0" name="AuditFinancial_1380_ProjectImprovementAccount" type="xs:decimal"/>
            <xs:element minOccurs="0" name="AuditFinancial_1381_ManagementImprovementandOperatingPlan" type="xs:decimal"/>
            <xs:element minOccurs="0" name="AuditFinancial_1400N_NetFixedAssets" type="xs:decimal"/>
            <xs:element minOccurs="0" name="AuditFinancial_1400T_TotalFixedAssets" type="xs:decimal"/>
            <xs:element minOccurs="0" name="AuditFinancial_1410_Land" type="xs:decimal"/>
            <xs:element minOccurs="0" name="AuditFinancial_1420_Buildings" type="xs:decimal"/>
            <xs:element minOccurs="0" name="AuditFinancial_1430_BuildingEquipmentFixed" type="xs:decimal"/>
            <xs:element minOccurs="0" name="AuditFinancial_1440_BuildingEquipmentPortable" type="xs:decimal"/>
            <xs:element minOccurs="0" name="AuditFinancial_1450_FurnitureforProjectORMemberUse" type="xs:decimal"/>
            <xs:element minOccurs="0" name="AuditFinancial_1460_Furnishings" type="xs:decimal"/>
            <xs:element minOccurs="0" name="AuditFinancial_1465_OfficeFurnitureandEquipment" type="xs:decimal"/>
            <xs:element minOccurs="0" name="AuditFinancial_1470_MaintenanceEquipment" type="xs:decimal"/>
            <xs:element minOccurs="0" name="AuditFinancial_1480_MotorVehicles" type="xs:decimal"/>
            <xs:element minOccurs="0" name="AuditFinancial_1490_MiscellaneousFixedAssets" type="xs:decimal"/>
            <xs:element minOccurs="0" name="AuditFinancial_1495_AccumulatedDepreciation" type="xs:decimal"/>
            <xs:element minOccurs="0" name="AuditFinancial_1500T_TotalOtherAssets" type="xs:decimal"/>
            <xs:element minOccurs="0" name="AuditFinancial_1510_InvestmentsOperations" type="xs:decimal"/>
            <xs:element minOccurs="0" name="AuditFinancial_1515_InvestmentsEntity" type="xs:decimal"/>
            <xs:element minOccurs="0" name="AuditFinancial_1520_DeferredFinancingCosts" type="xs:decimal"/>
            <xs:element minOccurs="0" name="AuditFinancial_1525_CashRestrictedforLongtermInvestment" type="xs:decimal"/>
            <xs:element minOccurs="0" name="AuditFinancial_1590_MiscellaneousOtherAssets" type="xs:decimal"/>
            <xs:element minOccurs="0" name="AuditFinancial_2000T_TotalLiabilities" type="xs:decimal"/>
            <xs:element minOccurs="0" name="AuditFinancial_2033T_TotalLiabilitiesandEquity" type="xs:decimal"/>
            <xs:element minOccurs="0" name="AuditFinancial_2110_AccountsPayable" type="xs:decimal"/>
            <xs:element minOccurs="0" name="AuditFinancial_2112_AccountsPayableProjectImprovementItems" type="xs:decimal"/>
            <xs:element minOccurs="0" name="AuditFinancial_2115_AccountsPayableHUD" type="xs:decimal"/>
            <xs:element minOccurs="0" name="AuditFinancial_2120_AccruedWagesandPayrollTaxesPayable" type="xs:decimal"/>
            <xs:element minOccurs="0" name="AuditFinancial_2122T_TotalCurrentLiabilities" type="xs:decimal"/>
            <xs:element minOccurs="0" name="AuditFinancial_2130_AccruedInterestPayable" type="xs:decimal"/>
            <xs:element minOccurs="0" name="AuditFinancial_2140_DividendsorDistributionsPayable" type="xs:decimal"/>
            <xs:element minOccurs="0" name="AuditFinancial_2150_AccruedPropertyTaxes" type="xs:decimal"/>
            <xs:element minOccurs="0" name="AuditFinancial_2160_NotesPayableShortTerm" type="xs:decimal"/>
            <xs:element minOccurs="0" name="AuditFinancial_2190_MiscellaneousCurrentLiabilities" type="xs:decimal"/>
            <xs:element minOccurs="0" name="AuditFinancial_2191_CommercialSecurityDepositsHeldinTrustContra" type="xs:decimal"/>
            <xs:element minOccurs="0" name="AuditFinancial_2210_PrepaidCarryingCharges" type="xs:decimal"/>
            <xs:element minOccurs="0" name="AuditFinancial_2220_PrepaidInterestRevenue" type="xs:decimal"/>
            <xs:element minOccurs="0" name="AuditFinancial_2230_ApartmentRehabilitationDepositsCoops" type="xs:decimal"/>
            <xs:element minOccurs="0" name="AuditFinancial_2290_MiscellaneousPrepaidRevenues" type="xs:decimal"/>
            <xs:element minOccurs="0" name="AuditFinancial_2300T_TotalLongTermLiabilities" type="xs:decimal"/>
            <xs:element minOccurs="0" name="AuditFinancial_2310_NotesPayableLongTerm" type="xs:decimal"/>
            <xs:element minOccurs="0" name="AuditFinancial_2311_NotesPayableSurplusCash" type="xs:decimal"/>
            <xs:element minOccurs="0" name="AuditFinancial_2320_MortgagePayable" type="xs:decimal"/>
            <xs:element minOccurs="0" name="AuditFinancial_2330_BondsPayable" type="xs:decimal"/>
            <xs:element minOccurs="0" name="AuditFinancial_2340_FlexibleSubsidyLoanPayable" type="xs:decimal"/>
            <xs:element minOccurs="0" name="AuditFinancial_2350_CapitalImprovementLoanPayable" type="xs:decimal"/>
            <xs:element minOccurs="0" name="AuditFinancial_2360_OperatingLossLoanPayable" type="xs:decimal"/>
            <xs:element minOccurs="0" name="AuditFinancial_2390_MiscellaneousLongTermLiabilities" type="xs:decimal"/>
            <xs:element minOccurs="0" name="AuditFinancial_3130_OwnerEquityorCertificatesHeldinTreasury" type="xs:decimal"/>
            <xs:element minOccurs="0" name="AuditFinancial_3250_ProfitorLossNetIncomeorLoss" type="xs:decimal"/>
            <xs:element minOccurs="0" name="AuditFinancial_5000T_TotalRevenue" type="xs:decimal"/>
            <xs:element minOccurs="0" name="AuditFinancial_5060N_OperatingProfitLoss" type="xs:decimal"/>
            <xs:element minOccurs="0" name="AuditFinancial_5060T_ProfitLossbeforeDepreciation" type="xs:decimal"/>
            <xs:element minOccurs="0" name="AuditFinancial_5100T_TotalRentRevenue" type="xs:decimal"/>
            <xs:element minOccurs="0" name="AuditFinancial_5120_RentRevenueApartmentsorMemberCarryingChargesCoops" type="xs:decimal"/>
            <xs:element minOccurs="0" name="AuditFinancial_5121_MemberAssistancePayments" type="xs:decimal"/>
            <xs:element minOccurs="0" name="AuditFinancial_5130_RentRevenueFurnitureandEquipment" type="xs:decimal"/>
            <xs:element minOccurs="0" name="AuditFinancial_5140_RentRevenueStoresandCommercial" type="xs:decimal"/>
            <xs:element minOccurs="0" name="AuditFinancial_5152N_NetRentalRevenueRentRevenueLessVacancies" type="xs:decimal"/>
            <xs:element minOccurs="0" name="AuditFinancial_5170_GarageandParkingSpaces" type="xs:decimal"/>
            <xs:element minOccurs="0" name="AuditFinancial_5180_FlexibleSubsidyIncome" type="xs:decimal"/>
            <xs:element minOccurs="0" name="AuditFinancial_5190_RentRevenueMiscellaneous" type="xs:decimal"/>
            <xs:element minOccurs="0" name="AuditFinancial_5200T_TotalVacancies" type="xs:decimal"/>
            <xs:element minOccurs="0" name="AuditFinancial_5220_Apartments" type="xs:decimal"/>
            <xs:element minOccurs="0" name="AuditFinancial_5230_FurnitureandEquipment" type="xs:decimal"/>
            <xs:element minOccurs="0" name="AuditFinancial_5240_StoresandCommercial" type="xs:decimal"/>
            <xs:element minOccurs="0" name="AuditFinancial_5270_GarageandParkingSpace" type="xs:decimal"/>
            <xs:element minOccurs="0" name="AuditFinancial_5290_Miscellaneous" type="xs:decimal"/>
            <xs:element minOccurs="0" name="AuditFinancial_5300_NursingHomesORAssistedLivingORBoardANDCareOROtherElderlyCareORCoopORandOtherRevenues" type="xs:decimal"/>
            <xs:element minOccurs="0" name="AuditFinancial_5300T_TotalElderlyandCongregateServicesRevenue" type="xs:decimal"/>
            <xs:element minOccurs="0" name="AuditFinancial_5311_SwimmingPoolMaintenanceExpense" type="xs:decimal"/>
            <xs:element minOccurs="0" name="AuditFinancial_5320_MemberGroupLifeInsuranceExpense" type="xs:decimal"/>
            <xs:element minOccurs="0" name="AuditFinancial_5330_DietarySalaries" type="xs:decimal"/>
            <xs:element minOccurs="0" name="AuditFinancial_5332_Food" type="xs:decimal"/>
            <xs:element minOccurs="0" name="AuditFinancial_5333_DietarySupplies" type="xs:decimal"/>
            <xs:element minOccurs="0" name="AuditFinancial_5340_RegisteredNursesPayroll" type="xs:decimal"/>
            <xs:element minOccurs="0" name="AuditFinancial_5341_LicensedPracticalNursesPayroll" type="xs:decimal"/>
            <xs:element minOccurs="0" name="AuditFinancial_5342_OtherNursingSalaries" type="xs:decimal"/>
            <xs:element minOccurs="0" name="AuditFinancial_5350_HousekeepingSalaries" type="xs:decimal"/>
            <xs:element minOccurs="0" name="AuditFinancial_5351_HousekeepingSupplies" type="xs:decimal"/>
            <xs:element minOccurs="0" name="AuditFinancial_5352_OtherHousekeeping" type="xs:decimal"/>
            <xs:element minOccurs="0" name="AuditFinancial_5360_DrugsandPharmaceuticals" type="xs:decimal"/>
            <xs:element minOccurs="0" name="AuditFinancial_5361_MedicalSalaries" type="xs:decimal"/>
            <xs:element minOccurs="0" name="AuditFinancial_5362_OtherMedical" type="xs:decimal"/>
            <xs:element minOccurs="0" name="AuditFinancial_5370_LaundryandLinen" type="xs:decimal"/>
            <xs:element minOccurs="0" name="AuditFinancial_5380_RecreationandRehabilitation" type="xs:decimal"/>
            <xs:element minOccurs="0" name="AuditFinancial_5390_OtherServiceExpenses" type="xs:decimal"/>
            <xs:element minOccurs="0" name="AuditFinancial_5400T_TotalFinancialRevenue" type="xs:decimal"/>
            <xs:element minOccurs="0" name="AuditFinancial_5410_InterestRevenueProjectOperations" type="xs:decimal"/>
            <xs:element minOccurs="0" name="AuditFinancial_5420_InterestReductionPaymentsSection236only" type="xs:decimal"/>
            <xs:element minOccurs="0" name="AuditFinancial_5430_RevenuefromInvestmentsResidualReceipts" type="xs:decimal"/>
            <xs:element minOccurs="0" name="AuditFinancial_5440_RevenuefromInvestmentsReplacementReserve" type="xs:decimal"/>
            <xs:element minOccurs="0" name="AuditFinancial_5490_RevenuefromInvestmentsMiscellaneous" type="xs:decimal"/>
            <xs:element minOccurs="0" name="AuditFinancial_5900T_TotalOtherRevenue" type="xs:decimal"/>
            <xs:element minOccurs="0" name="AuditFinancial_5910_LaundryandVendingRevenue" type="xs:decimal"/>
            <xs:element minOccurs="0" name="AuditFinancial_5920_NSFandLateCharges" type="xs:decimal"/>
            <xs:element minOccurs="0" name="AuditFinancial_5930_DamagesandCleaningFees" type="xs:decimal"/>
            <xs:element minOccurs="0" name="AuditFinancial_5940_ForfeitedTenantSecurityDeposits" type="xs:decimal"/>
            <xs:element minOccurs="0" name="AuditFinancial_5990_OtherRevenuespecify" type="xs:decimal"/>
            <xs:element minOccurs="0" name="AuditFinancial_6000T_TotalCostofOperationsbeforeDepreciation" type="xs:decimal"/>
            <xs:element minOccurs="0" name="AuditFinancial_6210_Advertising" type="xs:decimal"/>
            <xs:element minOccurs="0" name="AuditFinancial_6235_ApartmentResaleExpenseCoops" type="xs:decimal"/>
            <xs:element minOccurs="0" name="AuditFinancial_6250_OtherRentingExpenses" type="xs:decimal"/>
            <xs:element minOccurs="0" name="AuditFinancial_6263T_TotalAdministrativeExpenses" type="xs:decimal"/>
            <xs:element minOccurs="0" name="AuditFinancial_6310_OfficeSalaries" type="xs:decimal"/>
            <xs:element minOccurs="0" name="AuditFinancial_6311_OfficeSupplies" type="xs:decimal"/>
            <xs:element minOccurs="0" name="AuditFinancial_6312_OfficeorModelApartmentRent" type="xs:decimal"/>
            <xs:element minOccurs="0" name="AuditFinancial_6320_ManagementFee" type="xs:decimal"/>
            <xs:element minOccurs="0" name="AuditFinancial_6330_ManagerorSuperintendentSalaries" type="xs:decimal"/>
            <xs:element minOccurs="0" name="AuditFinancial_6331_ManagerorSuperintendentRentFreeUnit" type="xs:decimal"/>
            <xs:element minOccurs="0" name="AuditFinancial_6340_LegalExpenseProject" type="xs:decimal"/>
            <xs:element minOccurs="0" name="AuditFinancial_6350_AuditExpense" type="xs:decimal"/>
            <xs:element minOccurs="0" name="AuditFinancial_6351_BookkeepingFeesORAccountingServices" type="xs:decimal"/>
            <xs:element minOccurs="0" name="AuditFinancial_6360_TelephoneandAnsweringService" type="xs:decimal"/>
            <xs:element minOccurs="0" name="AuditFinancial_6370_BadDebts" type="xs:decimal"/>
            <xs:element minOccurs="0" name="AuditFinancial_6390_MiscellaneousAdministrativeExpensesspecify" type="xs:decimal"/>
            <xs:element minOccurs="0" name="AuditFinancial_6400T_TotalUtilitiesExpense" type="xs:decimal"/>
            <xs:element minOccurs="0" name="AuditFinancial_6420_FuelOilORCoal" type="xs:decimal"/>
            <xs:element minOccurs="0" name="AuditFinancial_6450_Electricity" type="xs:decimal"/>
            <xs:element minOccurs="0" name="AuditFinancial_6451_Water" type="xs:decimal"/>
            <xs:element minOccurs="0" name="AuditFinancial_6452_Gas" type="xs:decimal"/>
            <xs:element minOccurs="0" name="AuditFinancial_6453_Sewer" type="xs:decimal"/>
            <xs:element minOccurs="0" name="AuditFinancial_6454_CableTVORInternetAccess" type="xs:decimal"/>
            <xs:element minOccurs="0" name="AuditFinancial_6500T_TotalOperatingANDMaintenanceExpenses" type="xs:decimal"/>
            <xs:element minOccurs="0" name="AuditFinancial_6510_JanitorandCleaningPayroll" type="xs:decimal"/>
            <xs:element minOccurs="0" name="AuditFinancial_6515_JanitorandCleaningSupplies" type="xs:decimal"/>
            <xs:element minOccurs="0" name="AuditFinancial_6517_JanitorandCleaningContract" type="xs:decimal"/>
            <xs:element minOccurs="0" name="AuditFinancial_6519_ExterminatingPayrollORContract" type="xs:decimal"/>
            <xs:element minOccurs="0" name="AuditFinancial_6520_ExterminatingSupplies" type="xs:decimal"/>
            <xs:element minOccurs="0" name="AuditFinancial_6521_ExterminatingContract" type="xs:decimal"/>
            <xs:element minOccurs="0" name="AuditFinancial_6525_GarbageandTrashRemoval" type="xs:decimal"/>
            <xs:element minOccurs="0" name="AuditFinancial_6530_SecurityPayrollORContract" type="xs:decimal"/>
            <xs:element minOccurs="0" name="AuditFinancial_6531_SecuritySupplies" type="xs:decimal"/>
            <xs:element minOccurs="0" name="AuditFinancial_6532_SecurityContract" type="xs:decimal"/>
            <xs:element minOccurs="0" name="AuditFinancial_6535_GroundsPayroll" type="xs:decimal"/>
            <xs:element minOccurs="0" name="AuditFinancial_6536_GroundsSupplies" type="xs:decimal"/>
            <xs:element minOccurs="0" name="AuditFinancial_6537_GroundsContract" type="xs:decimal"/>
            <xs:element minOccurs="0" name="AuditFinancial_6540_RepairsPayroll" type="xs:decimal"/>
            <xs:element minOccurs="0" name="AuditFinancial_6541_RepairsMaterial" type="xs:decimal"/>
            <xs:element minOccurs="0" name="AuditFinancial_6542_RepairsContract" type="xs:decimal"/>
            <xs:element minOccurs="0" name="AuditFinancial_6544_ElevatorMaintenanceContract" type="xs:decimal"/>
            <xs:element minOccurs="0" name="AuditFinancial_6545_ElevatorMaintenanceORContract" type="xs:decimal"/>
            <xs:element minOccurs="0" name="AuditFinancial_6546_HeatingORCoolingRepairsandMaintenance" type="xs:decimal"/>
            <xs:element minOccurs="0" name="AuditFinancial_6547_SwimPoolMaintenanceORContract" type="xs:decimal"/>
            <xs:element minOccurs="0" name="AuditFinancial_6548_SnowRemoval" type="xs:decimal"/>
            <xs:element minOccurs="0" name="AuditFinancial_6549_SwimmingPoolContract" type="xs:decimal"/>
            <xs:element minOccurs="0" name="AuditFinancial_6560_DecoratingPayrollORContract" type="xs:decimal"/>
            <xs:element minOccurs="0" name="AuditFinancial_6561_DecoratingSupplies" type="xs:decimal"/>
            <xs:element minOccurs="0" name="AuditFinancial_6562_DecoratingContract" type="xs:decimal"/>
            <xs:element minOccurs="0" name="AuditFinancial_6570_VehicleandMaintenanceEquipmentOperationandRepairs" type="xs:decimal"/>
            <xs:element minOccurs="0" name="AuditFinancial_6589_ReplacementReservesWithdrawn" type="xs:decimal"/>
            <xs:element minOccurs="0" name="AuditFinancial_6590_MiscellaneousOperatingandMaintenanceExpenses" type="xs:decimal"/>
            <xs:element minOccurs="0" name="AuditFinancial_6591_DesignatedExpenses" type="xs:decimal"/>
            <xs:element minOccurs="0" name="AuditFinancial_6600_DepreciationExpense" type="xs:decimal"/>
            <xs:element minOccurs="0" name="AuditFinancial_6610_AmortizationExpense" type="xs:decimal"/>
            <xs:element minOccurs="0" name="AuditFinancial_6700T_TotalTaxesANDInsurance" type="xs:decimal"/>
            <xs:element minOccurs="0" name="AuditFinancial_6710_RealEstateTaxes" type="xs:decimal"/>
            <xs:element minOccurs="0" name="AuditFinancial_6711_PayrollTaxesProjectsShare" type="xs:decimal"/>
            <xs:element minOccurs="0" name="AuditFinancial_6719_MiscellaneousTaxesLicensesandPermits" type="xs:decimal"/>
            <xs:element minOccurs="0" name="AuditFinancial_6720_PropertyANDLiabilityInsuranceHazard" type="xs:decimal"/>
            <xs:element minOccurs="0" name="AuditFinancial_6721_FidelityBondInsurance" type="xs:decimal"/>
            <xs:element minOccurs="0" name="AuditFinancial_6722_WorkmensCompensation" type="xs:decimal"/>
            <xs:element minOccurs="0" name="AuditFinancial_6723_HealthInsuranceandOtherEmployeeBenefits" type="xs:decimal"/>
            <xs:element minOccurs="0" name="AuditFinancial_6729_OtherInsurance" type="xs:decimal"/>
            <xs:element minOccurs="0" name="AuditFinancial_6800T_TotalFinancialExpenses" type="xs:decimal"/>
            <xs:element minOccurs="0" name="AuditFinancial_6801_MonthlyTransferstoReservesOld202021" type="xs:decimal"/>
            <xs:element minOccurs="0" name="AuditFinancial_6810_InterestonBondsPayable" type="xs:decimal"/>
            <xs:element minOccurs="0" name="AuditFinancial_6820_InterestonMortgagePayable" type="xs:decimal"/>
            <xs:element minOccurs="0" name="AuditFinancial_6830_InterestonNotesPayableLongTerm" type="xs:decimal"/>
            <xs:element minOccurs="0" name="AuditFinancial_6840_InterestonNotesPayableShortTerm" type="xs:decimal"/>
            <xs:element minOccurs="0" name="AuditFinancial_6850_MortgageInsurancePremiumORServChg" type="xs:decimal"/>
            <xs:element minOccurs="0" name="AuditFinancial_6890_MiscellaneousFinancialExpenses" type="xs:decimal"/>
            <xs:element minOccurs="0" name="AuditFinancial_6900_NursingHomesORAssistedLivingORBoardANDCareOROtherElderlyCareExpenses" type="xs:decimal"/>
            <xs:element minOccurs="0" name="AuditFinancial_6900T_TotalElderlyandCongregateServiceExpenses" type="xs:decimal"/>
            <xs:element minOccurs="0" name="AuditFinancial_6911_SwimmingPoolMaintenanceExpense" type="xs:decimal"/>
            <xs:element minOccurs="0" name="AuditFinancial_6920_MemberGroupLifeInsuranceExpense" type="xs:decimal"/>
            <xs:element minOccurs="0" name="AuditFinancial_6930_DietarySalaries" type="xs:decimal"/>
            <xs:element minOccurs="0" name="AuditFinancial_6932_Food" type="xs:decimal"/>
            <xs:element minOccurs="0" name="AuditFinancial_6933_DietarySalaries" type="xs:decimal"/>
            <xs:element minOccurs="0" name="AuditFinancial_6940_RegisteredNursesPayroll" type="xs:decimal"/>
            <xs:element minOccurs="0" name="AuditFinancial_6941_LicensedPracticalNursesPayroll" type="xs:decimal"/>
            <xs:element minOccurs="0" name="AuditFinancial_6942_OtherNursingSalaries" type="xs:decimal"/>
            <xs:element minOccurs="0" name="AuditFinancial_6950_HousekeepingSalaries" type="xs:decimal"/>
            <xs:element minOccurs="0" name="AuditFinancial_6951_HousekeepingSupplies" type="xs:decimal"/>
            <xs:element minOccurs="0" name="AuditFinancial_6952_OtherHousekeeping" type="xs:decimal"/>
            <xs:element minOccurs="0" name="AuditFinancial_6960_DrugsandPharmaceuticals" type="xs:decimal"/>
            <xs:element minOccurs="0" name="AuditFinancial_6961_MedicalSalaries" type="xs:decimal"/>
            <xs:element minOccurs="0" name="AuditFinancial_6962_OtherMedical" type="xs:decimal"/>
            <xs:element minOccurs="0" name="AuditFinancial_6970_LaundryandLinen" type="xs:decimal"/>
            <xs:element minOccurs="0" name="AuditFinancial_6980_RecreationandRehabilitation" type="xs:decimal"/>
            <xs:element minOccurs="0" name="AuditFinancial_6990_OtherServiceExpenses" type="xs:decimal"/>
            <xs:element minOccurs="0" name="AuditFinancial_7100T_NetEntityExpenses" type="xs:decimal"/>
            <xs:element minOccurs="0" name="AuditFinancial_7101_Administration" type="xs:decimal"/>
            <xs:element minOccurs="0" name="AuditFinancial_7102_PhysicalProperties" type="xs:decimal"/>
            <xs:element minOccurs="0" name="AuditFinancial_7103_Medical" type="xs:decimal"/>
            <xs:element minOccurs="0" name="AuditFinancial_7104_Recreation" type="xs:decimal"/>
            <xs:element minOccurs="0" name="AuditFinancial_7105_CommunityRelations" type="xs:decimal"/>
            <xs:element minOccurs="0" name="AuditFinancial_7110_OfficersSalaries" type="xs:decimal"/>
            <xs:element minOccurs="0" name="AuditFinancial_7120_LegalExpenses" type="xs:decimal"/>
            <xs:element minOccurs="0" name="AuditFinancial_7130_Taxes" type="xs:decimal"/>
            <xs:element minOccurs="0" name="AuditFinancial_7140_InterestIncome" type="xs:decimal"/>
            <xs:element minOccurs="0" name="AuditFinancial_7141_InterestonNotesPayable" type="xs:decimal"/>
            <xs:element minOccurs="0" name="AuditFinancial_7142_InterestonMortgagePayable" type="xs:decimal"/>
            <xs:element minOccurs="0" name="AuditFinancial_7190_OtherExpenses" type="xs:decimal"/>
            <xs:element minOccurs="0" name="AuditFinancial_7191_TotalTransferstoReplacementReserves" type="xs:decimal"/>
            <xs:element minOccurs="0" name="ManagerReview__OverallRating" type="xs:string"/>
            <xs:element minOccurs="0" name="ManagerReview__OverallScore" type="xs:decimal"/>
          </xs:sequence>
        </xs:complexType>
      </xs:element>
    </xs:schema>
  </Schema>
  <Map ID="1" Name="Asset Manager Fields" RootElement="AM"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xmlMaps" Target="xmlMap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6E9B0D7C-06D9-497B-BF08-D3F35106BB99}" r="D6" connectionId="0">
    <xmlCellPr id="1" xr6:uid="{2EA03D9E-BC29-44C1-9FAD-19613CC8364A}" uniqueName="General_DevelopmentNumber">
      <xmlPr mapId="1" xpath="/AM/General_DevelopmentNumber" xmlDataType="decimal"/>
    </xmlCellPr>
  </singleXmlCell>
  <singleXmlCell id="2" xr6:uid="{11F751B4-F288-42CA-932F-F14DDAD63213}" r="D1" connectionId="0">
    <xmlCellPr id="1" xr6:uid="{818C1CA1-84D4-45DC-89DF-6421E125D9E9}" uniqueName="General_DocumentType">
      <xmlPr mapId="1" xpath="/AM/General_DocumentType" xmlDataType="decimal"/>
    </xmlCellPr>
  </singleXmlCell>
  <singleXmlCell id="3" xr6:uid="{50D2DFC2-C9C1-4105-B864-B3FB7468ED53}" r="F1" connectionId="0">
    <xmlCellPr id="1" xr6:uid="{113A3255-1AE6-4300-AAF1-C421855F3670}" uniqueName="General_Year">
      <xmlPr mapId="1" xpath="/AM/General_Year" xmlDataType="decimal"/>
    </xmlCellPr>
  </singleXmlCell>
  <singleXmlCell id="4" xr6:uid="{E500208C-2584-4421-8A61-CEC253C159B7}" r="F2" connectionId="0">
    <xmlCellPr id="1" xr6:uid="{BE466473-907B-4C26-ABDF-D99AFEEB23A9}" uniqueName="General_CurrentPeriod">
      <xmlPr mapId="1" xpath="/AM/General_CurrentPeriod" xmlDataType="decimal"/>
    </xmlCellPr>
  </singleXmlCell>
  <singleXmlCell id="5" xr6:uid="{7840A708-20B2-4DDC-977A-DDEC89D696C2}" r="E17" connectionId="0">
    <xmlCellPr id="1" xr6:uid="{CE9C39E9-0A65-4392-ACD1-75A06D0C9AB2}" uniqueName="AuditFinancial_1120_CashinBank">
      <xmlPr mapId="1" xpath="/AM/AuditFinancial_1120_CashinBank" xmlDataType="decimal"/>
    </xmlCellPr>
  </singleXmlCell>
  <singleXmlCell id="6" xr6:uid="{4B8F0F0C-3932-4E3F-BDB0-A251E48E501C}" r="E18" connectionId="0">
    <xmlCellPr id="1" xr6:uid="{84389F28-A599-47B8-AA12-95DE4CDF157E}" uniqueName="AuditFinancial_1135_AccountsReceivableHUD">
      <xmlPr mapId="1" xpath="/AM/AuditFinancial_1135_AccountsReceivableHUD" xmlDataType="decimal"/>
    </xmlCellPr>
  </singleXmlCell>
  <singleXmlCell id="7" xr6:uid="{9507E7C8-0C69-498F-B07B-E582C6351FFD}" r="E19" connectionId="0">
    <xmlCellPr id="1" xr6:uid="{216EE64E-69F8-496C-996E-2131D8368181}" uniqueName="AuditFinancial_1140_AccountsReceivableOther">
      <xmlPr mapId="1" xpath="/AM/AuditFinancial_1140_AccountsReceivableOther" xmlDataType="decimal"/>
    </xmlCellPr>
  </singleXmlCell>
  <singleXmlCell id="8" xr6:uid="{B02556FD-3E85-493C-9043-A80940D84A8C}" r="E20" connectionId="0">
    <xmlCellPr id="1" xr6:uid="{4DBB12E7-F763-4051-823C-BAED77BCBA98}" uniqueName="AuditFinancial_1170_InvestmentsShortTerm">
      <xmlPr mapId="1" xpath="/AM/AuditFinancial_1170_InvestmentsShortTerm" xmlDataType="decimal"/>
    </xmlCellPr>
  </singleXmlCell>
  <singleXmlCell id="9" xr6:uid="{0F3CC5E2-FF1B-42B1-A527-8963B3C8BEE5}" r="E21" connectionId="0">
    <xmlCellPr id="1" xr6:uid="{7750D67D-6354-48B6-B29C-6C1B45B0D858}" uniqueName="AuditFinancial_1180_Inventory">
      <xmlPr mapId="1" xpath="/AM/AuditFinancial_1180_Inventory" xmlDataType="decimal"/>
    </xmlCellPr>
  </singleXmlCell>
  <singleXmlCell id="10" xr6:uid="{C4F893C2-326D-437E-9620-435CE2DBD1EF}" r="E22" connectionId="0">
    <xmlCellPr id="1" xr6:uid="{D617B293-CF94-4836-AB78-AFC4B21B8685}" uniqueName="AuditFinancial_1190_MiscellaneousCurrentAssets">
      <xmlPr mapId="1" xpath="/AM/AuditFinancial_1190_MiscellaneousCurrentAssets" xmlDataType="decimal"/>
    </xmlCellPr>
  </singleXmlCell>
  <singleXmlCell id="11" xr6:uid="{2EF5E3C6-0AC8-4130-A856-05F01301AD88}" r="E23" connectionId="0">
    <xmlCellPr id="1" xr6:uid="{A6427B7F-9F07-4330-89B3-77564C1C3A04}" uniqueName="AuditFinancial_1200_PrepaidExpenses">
      <xmlPr mapId="1" xpath="/AM/AuditFinancial_1200_PrepaidExpenses" xmlDataType="decimal"/>
    </xmlCellPr>
  </singleXmlCell>
  <singleXmlCell id="12" xr6:uid="{E8655130-754A-4BB1-80BD-7CE91394E282}" r="E26" connectionId="0">
    <xmlCellPr id="1" xr6:uid="{CACF53A6-1BF3-49D0-96ED-C276294DD6DA}" uniqueName="AuditFinancial_1310_MortgageeEscrowDeposits">
      <xmlPr mapId="1" xpath="/AM/AuditFinancial_1310_MortgageeEscrowDeposits" xmlDataType="decimal"/>
    </xmlCellPr>
  </singleXmlCell>
  <singleXmlCell id="13" xr6:uid="{01B7E0DF-AEDA-498E-8325-1FD88D3B2B0B}" r="E27" connectionId="0">
    <xmlCellPr id="1" xr6:uid="{11348BBA-3104-46A0-A9BB-8237D0FC014B}" uniqueName="AuditFinancial_1320_CashReplacementReserveRRStrt2023">
      <xmlPr mapId="1" xpath="/AM/AuditFinancial_1320_CashReplacementReserveRRStrt2023" xmlDataType="decimal"/>
    </xmlCellPr>
  </singleXmlCell>
  <singleXmlCell id="14" xr6:uid="{1207014C-A0AE-4CD2-96DE-426E0126FE98}" r="D151" connectionId="0">
    <xmlCellPr id="1" xr6:uid="{AB7BE484-584E-4AED-8CE3-A955E0374543}" uniqueName="AuditFinancial_1315_RRBeginningBalance">
      <xmlPr mapId="1" xpath="/AM/AuditFinancial_1315_RRBeginningBalance" xmlDataType="decimal"/>
    </xmlCellPr>
  </singleXmlCell>
  <singleXmlCell id="15" xr6:uid="{C27BCABE-B70E-4E73-B0BF-32DF8E812453}" r="F151" connectionId="0">
    <xmlCellPr id="1" xr6:uid="{B1486699-B594-4053-9A8B-F59C09D632C0}" uniqueName="AuditFinancial_1316_RRBegBalNegation">
      <xmlPr mapId="1" xpath="/AM/AuditFinancial_1316_RRBegBalNegation" xmlDataType="decimal"/>
    </xmlCellPr>
  </singleXmlCell>
  <singleXmlCell id="16" xr6:uid="{3339EE6C-7CB2-4B1B-8B0E-6ACE9A56AD3E}" r="D152" connectionId="0">
    <xmlCellPr id="1" xr6:uid="{450C069A-8013-4595-8A97-BE2AB008D57D}" uniqueName="AuditFinancial_1317_RRWithdrawals">
      <xmlPr mapId="1" xpath="/AM/AuditFinancial_1317_RRWithdrawals" xmlDataType="decimal"/>
    </xmlCellPr>
  </singleXmlCell>
  <singleXmlCell id="17" xr6:uid="{7814C7E1-5F25-44F7-8016-34E814742EFA}" r="D153" connectionId="0">
    <xmlCellPr id="1" xr6:uid="{0C4B0577-197B-4DBE-95F3-80D2470D98C1}" uniqueName="AuditFinancial_1318_RRDeposits">
      <xmlPr mapId="1" xpath="/AM/AuditFinancial_1318_RRDeposits" xmlDataType="decimal"/>
    </xmlCellPr>
  </singleXmlCell>
  <singleXmlCell id="18" xr6:uid="{26AFA68B-32CD-4DA9-98F3-D4400FE6A748}" r="D154" connectionId="0">
    <xmlCellPr id="1" xr6:uid="{15C26B3D-17CE-462C-968C-512C34D421D2}" uniqueName="AuditFinancial_1319_RRInterest">
      <xmlPr mapId="1" xpath="/AM/AuditFinancial_1319_RRInterest" xmlDataType="decimal"/>
    </xmlCellPr>
  </singleXmlCell>
  <singleXmlCell id="19" xr6:uid="{6A048D2D-207B-4547-8B56-CE62D8C606B2}" r="E28" connectionId="0">
    <xmlCellPr id="1" xr6:uid="{2E7D8976-0CBE-4298-B95B-742E8A879699}" uniqueName="AuditFinancial_1351_TaxandInsuranceReserve">
      <xmlPr mapId="1" xpath="/AM/AuditFinancial_1351_TaxandInsuranceReserve" xmlDataType="decimal"/>
    </xmlCellPr>
  </singleXmlCell>
  <singleXmlCell id="20" xr6:uid="{D6DC7537-E01A-4103-A936-863028133BFF}" r="E29" connectionId="0">
    <xmlCellPr id="1" xr6:uid="{41B710AB-00DD-403D-B355-897A67EA1AA1}" uniqueName="AuditFinancial_1366_OperatingReserves">
      <xmlPr mapId="1" xpath="/AM/AuditFinancial_1366_OperatingReserves" xmlDataType="decimal"/>
    </xmlCellPr>
  </singleXmlCell>
  <singleXmlCell id="21" xr6:uid="{44D270C2-3A02-4E3F-96FC-4733E368BAFF}" r="E32" connectionId="0">
    <xmlCellPr id="1" xr6:uid="{B41FEA81-8815-45CB-A0A2-54D7E26EF40D}" uniqueName="AuditFinancial_1410_Land">
      <xmlPr mapId="1" xpath="/AM/AuditFinancial_1410_Land" xmlDataType="decimal"/>
    </xmlCellPr>
  </singleXmlCell>
  <singleXmlCell id="22" xr6:uid="{B14190E5-6E6C-41F1-9CB5-66C8E8222788}" r="E33" connectionId="0">
    <xmlCellPr id="1" xr6:uid="{B445B07B-969F-410C-ADBB-D561EB076746}" uniqueName="AuditFinancial_1420_Buildings">
      <xmlPr mapId="1" xpath="/AM/AuditFinancial_1420_Buildings" xmlDataType="decimal"/>
    </xmlCellPr>
  </singleXmlCell>
  <singleXmlCell id="23" xr6:uid="{1C28A500-71A3-4361-93F7-183A0EF165D0}" r="E34" connectionId="0">
    <xmlCellPr id="1" xr6:uid="{AEE9F2AB-1E75-4802-895E-E394ACC3979F}" uniqueName="AuditFinancial_1460_Furnishings">
      <xmlPr mapId="1" xpath="/AM/AuditFinancial_1460_Furnishings" xmlDataType="decimal"/>
    </xmlCellPr>
  </singleXmlCell>
  <singleXmlCell id="24" xr6:uid="{41ED3174-DFC9-4656-9823-F5FF5C8D841D}" r="E35" connectionId="0">
    <xmlCellPr id="1" xr6:uid="{9F15CAF7-273E-40E1-86F9-DD12031A6AAC}" uniqueName="AuditFinancial_1490_MiscellaneousFixedAssets">
      <xmlPr mapId="1" xpath="/AM/AuditFinancial_1490_MiscellaneousFixedAssets" xmlDataType="decimal"/>
    </xmlCellPr>
  </singleXmlCell>
  <singleXmlCell id="25" xr6:uid="{10131027-5352-49E1-835A-2D681E86E4D2}" r="E37" connectionId="0">
    <xmlCellPr id="1" xr6:uid="{30BE8700-12A9-43E4-B11B-6E2B7893F46D}" uniqueName="AuditFinancial_1495_AccumulatedDepreciation">
      <xmlPr mapId="1" xpath="/AM/AuditFinancial_1495_AccumulatedDepreciation" xmlDataType="decimal"/>
    </xmlCellPr>
  </singleXmlCell>
  <singleXmlCell id="26" xr6:uid="{D9FADA82-2CD9-4A5F-858B-8CA0F7249D52}" r="E40" connectionId="0">
    <xmlCellPr id="1" xr6:uid="{C891C35E-C778-40A3-B771-5DB7318A6EAE}" uniqueName="AuditFinancial_1590_MiscellaneousOtherAssets">
      <xmlPr mapId="1" xpath="/AM/AuditFinancial_1590_MiscellaneousOtherAssets" xmlDataType="decimal"/>
    </xmlCellPr>
  </singleXmlCell>
  <singleXmlCell id="27" xr6:uid="{1A2D4AA4-7AFC-4D01-990E-EB9303DE95A8}" r="E45" connectionId="0">
    <xmlCellPr id="1" xr6:uid="{7E2E32B4-D0BC-4DB3-8480-9B56453CE85F}" uniqueName="AuditFinancial_2110_AccountsPayable">
      <xmlPr mapId="1" xpath="/AM/AuditFinancial_2110_AccountsPayable" xmlDataType="decimal"/>
    </xmlCellPr>
  </singleXmlCell>
  <singleXmlCell id="28" xr6:uid="{963E05BC-37B9-41C8-8D9E-578FA563395F}" r="E46" connectionId="0">
    <xmlCellPr id="1" xr6:uid="{2ECEE3C4-72B4-46BE-9665-D3CBF1A66156}" uniqueName="AuditFinancial_2120_AccruedWagesandPayrollTaxesPayable">
      <xmlPr mapId="1" xpath="/AM/AuditFinancial_2120_AccruedWagesandPayrollTaxesPayable" xmlDataType="decimal"/>
    </xmlCellPr>
  </singleXmlCell>
  <singleXmlCell id="29" xr6:uid="{11B95933-1F66-48FD-9740-4032086FDBA8}" r="E47" connectionId="0">
    <xmlCellPr id="1" xr6:uid="{A6D6EEB7-C5E9-46FF-B98F-8A81ECE3E370}" uniqueName="AuditFinancial_2150_AccruedPropertyTaxes">
      <xmlPr mapId="1" xpath="/AM/AuditFinancial_2150_AccruedPropertyTaxes" xmlDataType="decimal"/>
    </xmlCellPr>
  </singleXmlCell>
  <singleXmlCell id="30" xr6:uid="{A54B10A0-9BB6-4F57-9346-19F9983FAC24}" r="E48" connectionId="0">
    <xmlCellPr id="1" xr6:uid="{3B62767A-01BD-44B2-B246-0E813A25F471}" uniqueName="AuditFinancial_2160_NotesPayableShortTerm">
      <xmlPr mapId="1" xpath="/AM/AuditFinancial_2160_NotesPayableShortTerm" xmlDataType="decimal"/>
    </xmlCellPr>
  </singleXmlCell>
  <singleXmlCell id="31" xr6:uid="{2665BE81-1294-4F7E-8EBF-B1EC442C861A}" r="E49" connectionId="0">
    <xmlCellPr id="1" xr6:uid="{F94A1395-BFB0-494D-B3BA-920A31D77CAA}" uniqueName="AuditFinancial_2190_MiscellaneousCurrentLiabilities">
      <xmlPr mapId="1" xpath="/AM/AuditFinancial_2190_MiscellaneousCurrentLiabilities" xmlDataType="decimal"/>
    </xmlCellPr>
  </singleXmlCell>
  <singleXmlCell id="32" xr6:uid="{C1066286-D70F-4E7A-98CF-8766DFDF1757}" r="E50" connectionId="0">
    <xmlCellPr id="1" xr6:uid="{3B6C24CF-DC1B-488B-B422-77184CBC18BF}" uniqueName="AuditFinancial_2210_PrepaidCarryingCharges">
      <xmlPr mapId="1" xpath="/AM/AuditFinancial_2210_PrepaidCarryingCharges" xmlDataType="decimal"/>
    </xmlCellPr>
  </singleXmlCell>
  <singleXmlCell id="33" xr6:uid="{593D8E00-9218-4231-A1F3-413831DD11B0}" r="E53" connectionId="0">
    <xmlCellPr id="1" xr6:uid="{050ADE0E-0549-462D-AC89-7337C348F80A}" uniqueName="AuditFinancial_2310_NotesPayableLongTerm">
      <xmlPr mapId="1" xpath="/AM/AuditFinancial_2310_NotesPayableLongTerm" xmlDataType="decimal"/>
    </xmlCellPr>
  </singleXmlCell>
  <singleXmlCell id="34" xr6:uid="{CB7D6355-3097-4A02-9684-14DF93C462CB}" r="E54" connectionId="0">
    <xmlCellPr id="1" xr6:uid="{86428324-27EB-4C98-8AF3-7C6F8815DD72}" uniqueName="AuditFinancial_2320_MortgagePayable">
      <xmlPr mapId="1" xpath="/AM/AuditFinancial_2320_MortgagePayable" xmlDataType="decimal"/>
    </xmlCellPr>
  </singleXmlCell>
  <singleXmlCell id="35" xr6:uid="{27409419-CDBF-4B18-BFF7-D8797E328E40}" r="E55" connectionId="0">
    <xmlCellPr id="1" xr6:uid="{23BDBFC9-3F03-472B-B5D8-E51B8239C079}" uniqueName="AuditFinancial_2330_BondsPayable">
      <xmlPr mapId="1" xpath="/AM/AuditFinancial_2330_BondsPayable" xmlDataType="decimal"/>
    </xmlCellPr>
  </singleXmlCell>
  <singleXmlCell id="36" xr6:uid="{390654EB-418A-4D13-9C2F-F27D521E1202}" r="E56" connectionId="0">
    <xmlCellPr id="1" xr6:uid="{5AA48739-911A-4314-B03D-61B509A86E03}" uniqueName="AuditFinancial_2390_MiscellaneousLongTermLiabilities">
      <xmlPr mapId="1" xpath="/AM/AuditFinancial_2390_MiscellaneousLongTermLiabilities" xmlDataType="decimal"/>
    </xmlCellPr>
  </singleXmlCell>
  <singleXmlCell id="37" xr6:uid="{7FDB1FDA-470E-46B7-AD39-686A5A262F44}" r="E59" connectionId="0">
    <xmlCellPr id="1" xr6:uid="{254543E7-BD9A-453F-A22C-8552F682AF65}" uniqueName="AuditFinancial_3130_OwnerEquityorCertificatesHeldinTreasury">
      <xmlPr mapId="1" xpath="/AM/AuditFinancial_3130_OwnerEquityorCertificatesHeldinTreasury" xmlDataType="decimal"/>
    </xmlCellPr>
  </singleXmlCell>
  <singleXmlCell id="38" xr6:uid="{74DE028D-F433-4B83-A498-BA0CC3C4B923}" r="E63" connectionId="0">
    <xmlCellPr id="1" xr6:uid="{166F0594-456A-4582-81D1-B3D578738C80}" uniqueName="AuditFinancial_5120_RentRevenueApartmentsorMemberCarryingChargesCoops">
      <xmlPr mapId="1" xpath="/AM/AuditFinancial_5120_RentRevenueApartmentsorMemberCarryingChargesCoops" xmlDataType="decimal"/>
    </xmlCellPr>
  </singleXmlCell>
  <singleXmlCell id="39" xr6:uid="{DFA587EF-F00C-49FB-8589-E9F2A1BF2BA6}" r="E64" connectionId="0">
    <xmlCellPr id="1" xr6:uid="{B67E9F8E-2BCD-4A87-A09E-B3E151519F69}" uniqueName="AuditFinancial_5121_MemberAssistancePayments">
      <xmlPr mapId="1" xpath="/AM/AuditFinancial_5121_MemberAssistancePayments" xmlDataType="decimal"/>
    </xmlCellPr>
  </singleXmlCell>
  <singleXmlCell id="40" xr6:uid="{7F3421E5-B5AB-4C90-9971-E2DB75010FE7}" r="E65" connectionId="0">
    <xmlCellPr id="1" xr6:uid="{8D149603-E315-460B-B413-9EA8A4BC4C2D}" uniqueName="AuditFinancial_5140_RentRevenueStoresandCommercial">
      <xmlPr mapId="1" xpath="/AM/AuditFinancial_5140_RentRevenueStoresandCommercial" xmlDataType="decimal"/>
    </xmlCellPr>
  </singleXmlCell>
  <singleXmlCell id="41" xr6:uid="{8C6DBB7F-07C1-48EE-9CDB-1685EC1573C4}" r="E66" connectionId="0">
    <xmlCellPr id="1" xr6:uid="{AEDDC5DA-3949-4387-86D5-250EE69FEE4B}" uniqueName="AuditFinancial_5190_RentRevenueMiscellaneous">
      <xmlPr mapId="1" xpath="/AM/AuditFinancial_5190_RentRevenueMiscellaneous" xmlDataType="decimal"/>
    </xmlCellPr>
  </singleXmlCell>
  <singleXmlCell id="42" xr6:uid="{3A5B8DC2-70D1-4BE3-BBB0-27EFCA47ABEA}" r="E69" connectionId="0">
    <xmlCellPr id="1" xr6:uid="{CDA92706-2B14-496F-97DD-786C76EC767C}" uniqueName="AuditFinancial_5220_Apartments">
      <xmlPr mapId="1" xpath="/AM/AuditFinancial_5220_Apartments" xmlDataType="decimal"/>
    </xmlCellPr>
  </singleXmlCell>
  <singleXmlCell id="43" xr6:uid="{C6177C7F-6302-4DB7-AD62-785B590EF824}" r="E70" connectionId="0">
    <xmlCellPr id="1" xr6:uid="{6318E40E-172F-4AF2-A43F-D49AAD7E35F6}" uniqueName="AuditFinancial_5240_StoresandCommercial">
      <xmlPr mapId="1" xpath="/AM/AuditFinancial_5240_StoresandCommercial" xmlDataType="decimal"/>
    </xmlCellPr>
  </singleXmlCell>
  <singleXmlCell id="44" xr6:uid="{6C8B5A4C-6CA7-4855-BDE3-5B7A2BA17149}" r="E71" connectionId="0">
    <xmlCellPr id="1" xr6:uid="{92001936-DF6F-45D0-BB9F-3A265FD60C9A}" uniqueName="AuditFinancial_5290_Miscellaneous">
      <xmlPr mapId="1" xpath="/AM/AuditFinancial_5290_Miscellaneous" xmlDataType="decimal"/>
    </xmlCellPr>
  </singleXmlCell>
  <singleXmlCell id="45" xr6:uid="{27D6DCAA-6D30-4E28-96E4-B91520C369F8}" r="E75" connectionId="0">
    <xmlCellPr id="1" xr6:uid="{74E66BA7-AD24-44AE-9FE1-084836BCF587}" uniqueName="AuditFinancial_5440_RevenuefromInvestmentsReplacementReserve">
      <xmlPr mapId="1" xpath="/AM/AuditFinancial_5440_RevenuefromInvestmentsReplacementReserve" xmlDataType="decimal"/>
    </xmlCellPr>
  </singleXmlCell>
  <singleXmlCell id="46" xr6:uid="{E028B9FD-47E2-416A-A497-AB0AD69AA0DC}" r="E76" connectionId="0">
    <xmlCellPr id="1" xr6:uid="{7C0DD8C8-6025-4021-9670-F0921AC854B7}" uniqueName="AuditFinancial_5490_RevenuefromInvestmentsMiscellaneous">
      <xmlPr mapId="1" xpath="/AM/AuditFinancial_5490_RevenuefromInvestmentsMiscellaneous" xmlDataType="decimal"/>
    </xmlCellPr>
  </singleXmlCell>
  <singleXmlCell id="47" xr6:uid="{EA369476-C1E2-4028-B10F-AD52E400F5C0}" r="E79" connectionId="0">
    <xmlCellPr id="1" xr6:uid="{D47DE86B-111E-4489-8CA5-C6FE1ADEC871}" uniqueName="AuditFinancial_5910_LaundryandVendingRevenue">
      <xmlPr mapId="1" xpath="/AM/AuditFinancial_5910_LaundryandVendingRevenue" xmlDataType="decimal"/>
    </xmlCellPr>
  </singleXmlCell>
  <singleXmlCell id="48" xr6:uid="{4AECA982-9367-4DD6-879C-6055BD3DFC56}" r="E80" connectionId="0">
    <xmlCellPr id="1" xr6:uid="{961687BF-E6A9-40B8-A958-D4CAF98F1C10}" uniqueName="AuditFinancial_5920_NSFandLateCharges">
      <xmlPr mapId="1" xpath="/AM/AuditFinancial_5920_NSFandLateCharges" xmlDataType="decimal"/>
    </xmlCellPr>
  </singleXmlCell>
  <singleXmlCell id="49" xr6:uid="{9CD4B447-B5F6-44EA-8688-1FCD6C032436}" r="E81" connectionId="0">
    <xmlCellPr id="1" xr6:uid="{D8C6D905-1E42-4CF4-A78A-885C735B19DA}" uniqueName="AuditFinancial_5990_OtherRevenuespecify">
      <xmlPr mapId="1" xpath="/AM/AuditFinancial_5990_OtherRevenuespecify" xmlDataType="decimal"/>
    </xmlCellPr>
  </singleXmlCell>
  <singleXmlCell id="50" xr6:uid="{8241095B-8F78-4567-B624-208E744317EE}" r="E86" connectionId="0">
    <xmlCellPr id="1" xr6:uid="{0DEDB9DC-078F-4608-BFA6-EF663C3BA669}" uniqueName="AuditFinancial_6210_Advertising">
      <xmlPr mapId="1" xpath="/AM/AuditFinancial_6210_Advertising" xmlDataType="decimal"/>
    </xmlCellPr>
  </singleXmlCell>
  <singleXmlCell id="51" xr6:uid="{157C351C-2A20-4ADA-A44B-3F9C48410563}" r="E87" connectionId="0">
    <xmlCellPr id="1" xr6:uid="{59C035D9-E585-46E8-A113-0297DCB278ED}" uniqueName="AuditFinancial_6250_OtherRentingExpenses">
      <xmlPr mapId="1" xpath="/AM/AuditFinancial_6250_OtherRentingExpenses" xmlDataType="decimal"/>
    </xmlCellPr>
  </singleXmlCell>
  <singleXmlCell id="52" xr6:uid="{7A925FD3-3D69-41F6-AAB0-C9A2093DD7B9}" r="E88" connectionId="0">
    <xmlCellPr id="1" xr6:uid="{9E7C401F-E2EC-4D4C-BEDC-3F72A07A4D06}" uniqueName="AuditFinancial_6310_OfficeSalaries">
      <xmlPr mapId="1" xpath="/AM/AuditFinancial_6310_OfficeSalaries" xmlDataType="decimal"/>
    </xmlCellPr>
  </singleXmlCell>
  <singleXmlCell id="53" xr6:uid="{EFF88748-0D0C-41F4-8107-526E31BD00D4}" r="E89" connectionId="0">
    <xmlCellPr id="1" xr6:uid="{0A1C3C98-CCA1-4A25-B2AA-6A279C114DC1}" uniqueName="AuditFinancial_6311_OfficeSupplies">
      <xmlPr mapId="1" xpath="/AM/AuditFinancial_6311_OfficeSupplies" xmlDataType="decimal"/>
    </xmlCellPr>
  </singleXmlCell>
  <singleXmlCell id="54" xr6:uid="{FD6EF1DF-F2F3-47DE-9569-DE18B28EC3F0}" r="E90" connectionId="0">
    <xmlCellPr id="1" xr6:uid="{7B0F9874-D6B8-4DD0-8EAB-8E896203AAD9}" uniqueName="AuditFinancial_6320_ManagementFee">
      <xmlPr mapId="1" xpath="/AM/AuditFinancial_6320_ManagementFee" xmlDataType="decimal"/>
    </xmlCellPr>
  </singleXmlCell>
  <singleXmlCell id="55" xr6:uid="{5D10C65D-1E93-47DA-B98C-3ED4DD4BC18F}" r="E91" connectionId="0">
    <xmlCellPr id="1" xr6:uid="{B7E0CB21-C3AE-4AD1-8C97-0D3457736962}" uniqueName="AuditFinancial_6330_ManagerorSuperintendentSalaries">
      <xmlPr mapId="1" xpath="/AM/AuditFinancial_6330_ManagerorSuperintendentSalaries" xmlDataType="decimal"/>
    </xmlCellPr>
  </singleXmlCell>
  <singleXmlCell id="56" xr6:uid="{93153872-B811-4D8F-A20B-B8608E0AAD3E}" r="E92" connectionId="0">
    <xmlCellPr id="1" xr6:uid="{0B54918B-8BC9-482F-9C8B-FC33C2232724}" uniqueName="AuditFinancial_6340_LegalExpenseProject">
      <xmlPr mapId="1" xpath="/AM/AuditFinancial_6340_LegalExpenseProject" xmlDataType="decimal"/>
    </xmlCellPr>
  </singleXmlCell>
  <singleXmlCell id="57" xr6:uid="{D184D69A-6A26-402C-A371-56905F46AB41}" r="E93" connectionId="0">
    <xmlCellPr id="1" xr6:uid="{02F0A916-6F0E-4452-B839-F395B86D0C7F}" uniqueName="AuditFinancial_6350_AuditExpense">
      <xmlPr mapId="1" xpath="/AM/AuditFinancial_6350_AuditExpense" xmlDataType="decimal"/>
    </xmlCellPr>
  </singleXmlCell>
  <singleXmlCell id="58" xr6:uid="{49B1E25F-E641-4712-B3CA-205446FB998D}" r="E94" connectionId="0">
    <xmlCellPr id="1" xr6:uid="{A05B2035-F0AC-4D26-A277-FEFACD2A2592}" uniqueName="AuditFinancial_6351_BookkeepingFeesORAccountingServices">
      <xmlPr mapId="1" xpath="/AM/AuditFinancial_6351_BookkeepingFeesORAccountingServices" xmlDataType="decimal"/>
    </xmlCellPr>
  </singleXmlCell>
  <singleXmlCell id="59" xr6:uid="{7B4017B7-90B6-40B1-8517-47D1C7514318}" r="E95" connectionId="0">
    <xmlCellPr id="1" xr6:uid="{EC78A252-52EE-4BE3-8CA9-DB94DC4377BB}" uniqueName="AuditFinancial_6370_BadDebts">
      <xmlPr mapId="1" xpath="/AM/AuditFinancial_6370_BadDebts" xmlDataType="decimal"/>
    </xmlCellPr>
  </singleXmlCell>
  <singleXmlCell id="60" xr6:uid="{14176801-028C-48CA-9DC1-9B2BCDCED97A}" r="E96" connectionId="0">
    <xmlCellPr id="1" xr6:uid="{CA2F174D-C7AA-466D-A0E5-89DD70A2DEC0}" uniqueName="AuditFinancial_6390_MiscellaneousAdministrativeExpensesspecify">
      <xmlPr mapId="1" xpath="/AM/AuditFinancial_6390_MiscellaneousAdministrativeExpensesspecify" xmlDataType="decimal"/>
    </xmlCellPr>
  </singleXmlCell>
  <singleXmlCell id="61" xr6:uid="{91BC56D4-5075-44BC-B2E4-5CC65E18FDB6}" r="E99" connectionId="0">
    <xmlCellPr id="1" xr6:uid="{887463BA-B860-40A6-A45E-AF2DDF363332}" uniqueName="AuditFinancial_6420_FuelOilORCoal">
      <xmlPr mapId="1" xpath="/AM/AuditFinancial_6420_FuelOilORCoal" xmlDataType="decimal"/>
    </xmlCellPr>
  </singleXmlCell>
  <singleXmlCell id="62" xr6:uid="{406CA7C5-478C-411E-AE82-0A4880AFEBCF}" r="E100" connectionId="0">
    <xmlCellPr id="1" xr6:uid="{1A7676F9-748A-4370-92AB-2BF8E72D9BF5}" uniqueName="AuditFinancial_6450_Electricity">
      <xmlPr mapId="1" xpath="/AM/AuditFinancial_6450_Electricity" xmlDataType="decimal"/>
    </xmlCellPr>
  </singleXmlCell>
  <singleXmlCell id="63" xr6:uid="{CED6B08F-D85D-4E6D-B595-1B2301B991B2}" r="E101" connectionId="0">
    <xmlCellPr id="1" xr6:uid="{23CF3FEA-786A-41E6-B85B-8551D224D7E8}" uniqueName="AuditFinancial_6451_Water">
      <xmlPr mapId="1" xpath="/AM/AuditFinancial_6451_Water" xmlDataType="decimal"/>
    </xmlCellPr>
  </singleXmlCell>
  <singleXmlCell id="64" xr6:uid="{37DA3C09-1189-4DD4-9339-43EC3A6058A2}" r="E102" connectionId="0">
    <xmlCellPr id="1" xr6:uid="{3CB086C9-BA6E-4FE6-923B-13444075D7CE}" uniqueName="AuditFinancial_6452_Gas">
      <xmlPr mapId="1" xpath="/AM/AuditFinancial_6452_Gas" xmlDataType="decimal"/>
    </xmlCellPr>
  </singleXmlCell>
  <singleXmlCell id="65" xr6:uid="{1DD04C75-74FD-45A4-B5E9-0E75A1CF4D87}" r="E103" connectionId="0">
    <xmlCellPr id="1" xr6:uid="{DCF78036-E946-4A86-9EDF-D3006658716F}" uniqueName="AuditFinancial_6453_Sewer">
      <xmlPr mapId="1" xpath="/AM/AuditFinancial_6453_Sewer" xmlDataType="decimal"/>
    </xmlCellPr>
  </singleXmlCell>
  <singleXmlCell id="66" xr6:uid="{AA587992-D003-4671-9A06-642253243FC8}" r="E106" connectionId="0">
    <xmlCellPr id="1" xr6:uid="{4A5F2747-3FEB-41B4-8C2E-95BC455071AB}" uniqueName="AuditFinancial_6510_JanitorandCleaningPayroll">
      <xmlPr mapId="1" xpath="/AM/AuditFinancial_6510_JanitorandCleaningPayroll" xmlDataType="decimal"/>
    </xmlCellPr>
  </singleXmlCell>
  <singleXmlCell id="67" xr6:uid="{FF31E733-2726-466A-9000-6870C40E809C}" r="E107" connectionId="0">
    <xmlCellPr id="1" xr6:uid="{0EC76401-7539-40C9-9C9F-1CAA0AF7DFF1}" uniqueName="AuditFinancial_6515_JanitorandCleaningSupplies">
      <xmlPr mapId="1" xpath="/AM/AuditFinancial_6515_JanitorandCleaningSupplies" xmlDataType="decimal"/>
    </xmlCellPr>
  </singleXmlCell>
  <singleXmlCell id="68" xr6:uid="{D07E809E-C24C-4480-BD2F-0FF67BD597D8}" r="E108" connectionId="0">
    <xmlCellPr id="1" xr6:uid="{B897496E-28A7-4CAE-8C22-812B9C31A3DD}" uniqueName="AuditFinancial_6517_JanitorandCleaningContract">
      <xmlPr mapId="1" xpath="/AM/AuditFinancial_6517_JanitorandCleaningContract" xmlDataType="decimal"/>
    </xmlCellPr>
  </singleXmlCell>
  <singleXmlCell id="69" xr6:uid="{AB7E8C59-8306-461A-AB78-9A4F205FA6DC}" r="E109" connectionId="0">
    <xmlCellPr id="1" xr6:uid="{88D88E42-817B-4263-BB45-85B96B1997BC}" uniqueName="AuditFinancial_6519_ExterminatingPayrollORContract">
      <xmlPr mapId="1" xpath="/AM/AuditFinancial_6519_ExterminatingPayrollORContract" xmlDataType="decimal"/>
    </xmlCellPr>
  </singleXmlCell>
  <singleXmlCell id="70" xr6:uid="{7B95419E-2567-4E2F-9D6C-093564B1E6DA}" r="E110" connectionId="0">
    <xmlCellPr id="1" xr6:uid="{5CDAC485-D53F-430B-AF2F-EB5EA5E8A0AF}" uniqueName="AuditFinancial_6520_ExterminatingSupplies">
      <xmlPr mapId="1" xpath="/AM/AuditFinancial_6520_ExterminatingSupplies" xmlDataType="decimal"/>
    </xmlCellPr>
  </singleXmlCell>
  <singleXmlCell id="71" xr6:uid="{F729F384-2D04-49B5-BD93-0ACB936A7B83}" r="E111" connectionId="0">
    <xmlCellPr id="1" xr6:uid="{EC312D83-A977-4295-8CC1-8F9688F2845C}" uniqueName="AuditFinancial_6521_ExterminatingContract">
      <xmlPr mapId="1" xpath="/AM/AuditFinancial_6521_ExterminatingContract" xmlDataType="decimal"/>
    </xmlCellPr>
  </singleXmlCell>
  <singleXmlCell id="72" xr6:uid="{4CD9E8CE-173F-49C8-808B-81B0327C6E11}" r="E112" connectionId="0">
    <xmlCellPr id="1" xr6:uid="{448F23DD-D09E-40B6-9AB1-BC957B755794}" uniqueName="AuditFinancial_6530_SecurityPayrollORContract">
      <xmlPr mapId="1" xpath="/AM/AuditFinancial_6530_SecurityPayrollORContract" xmlDataType="decimal"/>
    </xmlCellPr>
  </singleXmlCell>
  <singleXmlCell id="73" xr6:uid="{D19A23E8-D2FB-4351-92EE-D665AA167BA2}" r="E113" connectionId="0">
    <xmlCellPr id="1" xr6:uid="{B831BA60-8BF1-410A-8839-0D591772FFE3}" uniqueName="AuditFinancial_6531_SecuritySupplies">
      <xmlPr mapId="1" xpath="/AM/AuditFinancial_6531_SecuritySupplies" xmlDataType="decimal"/>
    </xmlCellPr>
  </singleXmlCell>
  <singleXmlCell id="74" xr6:uid="{64CA091D-1D49-4F52-B1B7-574FF0E6F03A}" r="E114" connectionId="0">
    <xmlCellPr id="1" xr6:uid="{4A87848F-0105-41F1-8148-5D13658EBF5B}" uniqueName="AuditFinancial_6532_SecurityContract">
      <xmlPr mapId="1" xpath="/AM/AuditFinancial_6532_SecurityContract" xmlDataType="decimal"/>
    </xmlCellPr>
  </singleXmlCell>
  <singleXmlCell id="75" xr6:uid="{47D288F3-8FB2-41D6-A8DE-3F0AF443221B}" r="E115" connectionId="0">
    <xmlCellPr id="1" xr6:uid="{B9AD46DF-DAEC-4BBD-8893-345051E707D5}" uniqueName="AuditFinancial_6535_GroundsPayroll">
      <xmlPr mapId="1" xpath="/AM/AuditFinancial_6535_GroundsPayroll" xmlDataType="decimal"/>
    </xmlCellPr>
  </singleXmlCell>
  <singleXmlCell id="76" xr6:uid="{BD848F3E-90C2-42C7-9AE0-9B640697AE8C}" r="E116" connectionId="0">
    <xmlCellPr id="1" xr6:uid="{57FCFA89-1E10-41F9-9881-C5F666DAA6CF}" uniqueName="AuditFinancial_6536_GroundsSupplies">
      <xmlPr mapId="1" xpath="/AM/AuditFinancial_6536_GroundsSupplies" xmlDataType="decimal"/>
    </xmlCellPr>
  </singleXmlCell>
  <singleXmlCell id="77" xr6:uid="{224D25C6-531C-412A-BC74-33BFF181D5E7}" r="E117" connectionId="0">
    <xmlCellPr id="1" xr6:uid="{9AEC6529-C967-4AA6-BDAC-9A2E9B60AB6E}" uniqueName="AuditFinancial_6537_GroundsContract">
      <xmlPr mapId="1" xpath="/AM/AuditFinancial_6537_GroundsContract" xmlDataType="decimal"/>
    </xmlCellPr>
  </singleXmlCell>
  <singleXmlCell id="78" xr6:uid="{9B585469-C237-49BC-BD36-826757B512DF}" r="E118" connectionId="0">
    <xmlCellPr id="1" xr6:uid="{BDCAA683-FAB6-41FE-8236-88C062E60C94}" uniqueName="AuditFinancial_6540_RepairsPayroll">
      <xmlPr mapId="1" xpath="/AM/AuditFinancial_6540_RepairsPayroll" xmlDataType="decimal"/>
    </xmlCellPr>
  </singleXmlCell>
  <singleXmlCell id="79" xr6:uid="{A86B1A92-56CA-4C8D-A2D1-8202F698B9CA}" r="E119" connectionId="0">
    <xmlCellPr id="1" xr6:uid="{4F9DFF02-78DD-4BE6-ABBF-0EC3EF395523}" uniqueName="AuditFinancial_6541_RepairsMaterial">
      <xmlPr mapId="1" xpath="/AM/AuditFinancial_6541_RepairsMaterial" xmlDataType="decimal"/>
    </xmlCellPr>
  </singleXmlCell>
  <singleXmlCell id="80" xr6:uid="{BA870039-917E-4ADF-B894-74800655BD0C}" r="E120" connectionId="0">
    <xmlCellPr id="1" xr6:uid="{C82FB3F0-81B1-40DC-B01B-1D81E4037E09}" uniqueName="AuditFinancial_6542_RepairsContract">
      <xmlPr mapId="1" xpath="/AM/AuditFinancial_6542_RepairsContract" xmlDataType="decimal"/>
    </xmlCellPr>
  </singleXmlCell>
  <singleXmlCell id="81" xr6:uid="{780173A5-3836-4986-9773-8EDB5718C7D0}" r="E121" connectionId="0">
    <xmlCellPr id="1" xr6:uid="{532BE676-550C-402A-B342-8599136E4DE6}" uniqueName="AuditFinancial_6544_ElevatorMaintenanceContract">
      <xmlPr mapId="1" xpath="/AM/AuditFinancial_6544_ElevatorMaintenanceContract" xmlDataType="decimal"/>
    </xmlCellPr>
  </singleXmlCell>
  <singleXmlCell id="82" xr6:uid="{A679B818-FD60-4E3E-BA9E-CFF3384D2548}" r="E122" connectionId="0">
    <xmlCellPr id="1" xr6:uid="{8AC689A4-21C1-4F61-9FD7-F6B6A68158A2}" uniqueName="AuditFinancial_6545_ElevatorMaintenanceORContract">
      <xmlPr mapId="1" xpath="/AM/AuditFinancial_6545_ElevatorMaintenanceORContract" xmlDataType="decimal"/>
    </xmlCellPr>
  </singleXmlCell>
  <singleXmlCell id="83" xr6:uid="{D5103FF3-EB8B-41EB-983B-1E82B8FC3D5B}" r="E123" connectionId="0">
    <xmlCellPr id="1" xr6:uid="{964101B5-6C7D-471F-BB8D-4295D5DCA5C4}" uniqueName="AuditFinancial_6546_HeatingORCoolingRepairsandMaintenance">
      <xmlPr mapId="1" xpath="/AM/AuditFinancial_6546_HeatingORCoolingRepairsandMaintenance" xmlDataType="decimal"/>
    </xmlCellPr>
  </singleXmlCell>
  <singleXmlCell id="84" xr6:uid="{8A14F8BD-709B-4976-AFFD-4BC6B30DC7D5}" r="E124" connectionId="0">
    <xmlCellPr id="1" xr6:uid="{8E127B7D-E284-4AB4-B56B-117CF6792D1C}" uniqueName="AuditFinancial_6547_SwimPoolMaintenanceORContract">
      <xmlPr mapId="1" xpath="/AM/AuditFinancial_6547_SwimPoolMaintenanceORContract" xmlDataType="decimal"/>
    </xmlCellPr>
  </singleXmlCell>
  <singleXmlCell id="85" xr6:uid="{ADA91FB4-CCD7-4B64-AB75-2577F6748158}" r="E125" connectionId="0">
    <xmlCellPr id="1" xr6:uid="{6E2069C4-4C99-4A28-89E2-2A1BBF1A842B}" uniqueName="AuditFinancial_6549_SwimmingPoolContract">
      <xmlPr mapId="1" xpath="/AM/AuditFinancial_6549_SwimmingPoolContract" xmlDataType="decimal"/>
    </xmlCellPr>
  </singleXmlCell>
  <singleXmlCell id="86" xr6:uid="{2FFC7598-102B-4B63-AC08-239428924042}" r="E126" connectionId="0">
    <xmlCellPr id="1" xr6:uid="{C6D43DC6-1309-4DB3-99C6-FD4D8A1A4B1E}" uniqueName="AuditFinancial_6560_DecoratingPayrollORContract">
      <xmlPr mapId="1" xpath="/AM/AuditFinancial_6560_DecoratingPayrollORContract" xmlDataType="decimal"/>
    </xmlCellPr>
  </singleXmlCell>
  <singleXmlCell id="87" xr6:uid="{D63A8F1A-1359-45E8-8637-70963BE08A93}" r="E127" connectionId="0">
    <xmlCellPr id="1" xr6:uid="{C76DED44-813D-445A-AA85-7AF808D8AA7B}" uniqueName="AuditFinancial_6561_DecoratingSupplies">
      <xmlPr mapId="1" xpath="/AM/AuditFinancial_6561_DecoratingSupplies" xmlDataType="decimal"/>
    </xmlCellPr>
  </singleXmlCell>
  <singleXmlCell id="88" xr6:uid="{A79863A3-16C4-4F6F-BB57-3C9AB9C6B5F9}" r="E128" connectionId="0">
    <xmlCellPr id="1" xr6:uid="{DB412FB9-8F63-4374-B673-F89D1F5CFD09}" uniqueName="AuditFinancial_6562_DecoratingContract">
      <xmlPr mapId="1" xpath="/AM/AuditFinancial_6562_DecoratingContract" xmlDataType="decimal"/>
    </xmlCellPr>
  </singleXmlCell>
  <singleXmlCell id="89" xr6:uid="{FF0CF20F-74D5-400D-AA66-6EF9EFD21CEE}" r="E129" connectionId="0">
    <xmlCellPr id="1" xr6:uid="{B92E3547-6E69-4544-9811-DCE1910C0CDA}" uniqueName="AuditFinancial_6525_GarbageandTrashRemoval">
      <xmlPr mapId="1" xpath="/AM/AuditFinancial_6525_GarbageandTrashRemoval" xmlDataType="decimal"/>
    </xmlCellPr>
  </singleXmlCell>
  <singleXmlCell id="90" xr6:uid="{9608ECA5-7CCE-4B0D-B0B9-9BA718F3F22E}" r="E130" connectionId="0">
    <xmlCellPr id="1" xr6:uid="{468E88DF-E054-456E-B649-F204B97F06A1}" uniqueName="AuditFinancial_6590_MiscellaneousOperatingandMaintenanceExpenses">
      <xmlPr mapId="1" xpath="/AM/AuditFinancial_6590_MiscellaneousOperatingandMaintenanceExpenses" xmlDataType="decimal"/>
    </xmlCellPr>
  </singleXmlCell>
  <singleXmlCell id="91" xr6:uid="{E91882AF-B917-496C-BA9C-23A0485E9714}" r="E131" connectionId="0">
    <xmlCellPr id="1" xr6:uid="{9827B072-60D6-438B-BC3F-D3F00E4604E0}" uniqueName="AuditFinancial_6591_DesignatedExpenses">
      <xmlPr mapId="1" xpath="/AM/AuditFinancial_6591_DesignatedExpenses" xmlDataType="decimal"/>
    </xmlCellPr>
  </singleXmlCell>
  <singleXmlCell id="92" xr6:uid="{E8C87110-0539-4B00-9A34-03FF78B49B39}" r="E136" connectionId="0">
    <xmlCellPr id="1" xr6:uid="{94ADA0BE-31AF-448E-969E-BCA8EA5CC96D}" uniqueName="AuditFinancial_6710_RealEstateTaxes">
      <xmlPr mapId="1" xpath="/AM/AuditFinancial_6710_RealEstateTaxes" xmlDataType="decimal"/>
    </xmlCellPr>
  </singleXmlCell>
  <singleXmlCell id="93" xr6:uid="{3B858BE2-D3F2-44F1-B908-D8FB7B4A6BD8}" r="E137" connectionId="0">
    <xmlCellPr id="1" xr6:uid="{D165E93E-B00E-4F86-86DE-80D8E2A54B61}" uniqueName="AuditFinancial_6711_PayrollTaxesProjectsShare">
      <xmlPr mapId="1" xpath="/AM/AuditFinancial_6711_PayrollTaxesProjectsShare" xmlDataType="decimal"/>
    </xmlCellPr>
  </singleXmlCell>
  <singleXmlCell id="94" xr6:uid="{C5B8E24B-AD3B-4379-999B-BB2305A3838B}" r="E138" connectionId="0">
    <xmlCellPr id="1" xr6:uid="{5062129F-F10E-4F41-8E34-B7C92C6870DC}" uniqueName="AuditFinancial_6719_MiscellaneousTaxesLicensesandPermits">
      <xmlPr mapId="1" xpath="/AM/AuditFinancial_6719_MiscellaneousTaxesLicensesandPermits" xmlDataType="decimal"/>
    </xmlCellPr>
  </singleXmlCell>
  <singleXmlCell id="95" xr6:uid="{391174E6-9818-4C76-8E8E-14B42C52BE10}" r="E139" connectionId="0">
    <xmlCellPr id="1" xr6:uid="{CFACE4C1-FC6A-42D6-93FC-1132A2F63B4C}" uniqueName="AuditFinancial_6720_PropertyANDLiabilityInsuranceHazard">
      <xmlPr mapId="1" xpath="/AM/AuditFinancial_6720_PropertyANDLiabilityInsuranceHazard" xmlDataType="decimal"/>
    </xmlCellPr>
  </singleXmlCell>
  <singleXmlCell id="96" xr6:uid="{44DE9618-1BFC-4BCA-83BA-8EEB7521FA08}" r="E140" connectionId="0">
    <xmlCellPr id="1" xr6:uid="{8581EF79-FCF7-4996-84FA-C539952CE107}" uniqueName="AuditFinancial_6721_FidelityBondInsurance">
      <xmlPr mapId="1" xpath="/AM/AuditFinancial_6721_FidelityBondInsurance" xmlDataType="decimal"/>
    </xmlCellPr>
  </singleXmlCell>
  <singleXmlCell id="97" xr6:uid="{A1B9B717-327A-49F2-835F-01DB74A84C0F}" r="E141" connectionId="0">
    <xmlCellPr id="1" xr6:uid="{EE0F2219-A011-4BEC-9BC1-01A9BFEDFA23}" uniqueName="AuditFinancial_6722_WorkmensCompensation">
      <xmlPr mapId="1" xpath="/AM/AuditFinancial_6722_WorkmensCompensation" xmlDataType="decimal"/>
    </xmlCellPr>
  </singleXmlCell>
  <singleXmlCell id="98" xr6:uid="{330AE65A-E842-433F-9D8E-183A4C61040F}" r="E142" connectionId="0">
    <xmlCellPr id="1" xr6:uid="{B91C4911-EF1F-4F5C-827A-8289753B6606}" uniqueName="AuditFinancial_6723_HealthInsuranceandOtherEmployeeBenefits">
      <xmlPr mapId="1" xpath="/AM/AuditFinancial_6723_HealthInsuranceandOtherEmployeeBenefits" xmlDataType="decimal"/>
    </xmlCellPr>
  </singleXmlCell>
  <singleXmlCell id="99" xr6:uid="{3EC11194-6EA5-4EFB-BBF1-F3F4F6E97BD7}" r="F147" connectionId="0">
    <xmlCellPr id="1" xr6:uid="{5E5F45C1-E3DE-4BD4-9DB3-5C30C9950991}" uniqueName="AuditFinancial__TotalAnnualDebtService">
      <xmlPr mapId="1" xpath="/AM/AuditFinancial__TotalAnnualDebtService" xmlDataType="decimal"/>
    </xmlCellPr>
  </singleXmlCell>
  <singleXmlCell id="100" xr6:uid="{46E0C60A-79ED-44BD-B765-124B8C92AA30}" r="E133" connectionId="0">
    <xmlCellPr id="1" xr6:uid="{787D7E6D-C5B2-4A84-93F7-5BBFEB172F66}" uniqueName="AuditFinancial_6589_ReplacementReservesWithdrawn">
      <xmlPr mapId="1" xpath="/AM/AuditFinancial_6589_ReplacementReservesWithdrawn"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0E0F3-1452-4DC3-BC80-D1B04924B2D0}">
  <sheetPr>
    <pageSetUpPr fitToPage="1"/>
  </sheetPr>
  <dimension ref="A1:M179"/>
  <sheetViews>
    <sheetView tabSelected="1" workbookViewId="0">
      <selection activeCell="A4" sqref="A4:F4"/>
    </sheetView>
  </sheetViews>
  <sheetFormatPr defaultRowHeight="15" x14ac:dyDescent="0.25"/>
  <cols>
    <col min="1" max="1" width="28.7109375" customWidth="1"/>
    <col min="2" max="2" width="20.28515625" customWidth="1"/>
    <col min="3" max="3" width="8.7109375" customWidth="1"/>
    <col min="4" max="4" width="14.5703125" customWidth="1"/>
    <col min="5" max="5" width="16.5703125" customWidth="1"/>
    <col min="6" max="6" width="20.28515625" customWidth="1"/>
    <col min="7" max="7" width="16.85546875" style="95" bestFit="1" customWidth="1"/>
    <col min="8" max="9" width="9.140625" style="95"/>
  </cols>
  <sheetData>
    <row r="1" spans="1:13" ht="18.75" x14ac:dyDescent="0.3">
      <c r="A1" s="1"/>
      <c r="B1" s="57"/>
      <c r="C1" s="1" t="s">
        <v>0</v>
      </c>
      <c r="D1" s="122" t="str">
        <f>IF(G14&gt;0,"Audit-Not Complete ("&amp;G14&amp;")","Audit")</f>
        <v>Audit-Not Complete (4)</v>
      </c>
      <c r="E1" s="122"/>
      <c r="F1" s="104">
        <v>2024</v>
      </c>
    </row>
    <row r="2" spans="1:13" ht="19.5" thickBot="1" x14ac:dyDescent="0.35">
      <c r="A2" s="2"/>
      <c r="B2" s="58"/>
      <c r="C2" s="2" t="s">
        <v>1</v>
      </c>
      <c r="D2" s="123" t="s">
        <v>2</v>
      </c>
      <c r="E2" s="123"/>
      <c r="F2" s="3">
        <v>1</v>
      </c>
    </row>
    <row r="3" spans="1:13" ht="13.9" customHeight="1" x14ac:dyDescent="0.3">
      <c r="A3" s="4"/>
      <c r="B3" s="4"/>
      <c r="C3" s="4"/>
      <c r="D3" s="5"/>
      <c r="E3" s="6"/>
      <c r="F3" s="4"/>
    </row>
    <row r="4" spans="1:13" ht="31.9" customHeight="1" x14ac:dyDescent="0.25">
      <c r="A4" s="121" t="s">
        <v>212</v>
      </c>
      <c r="B4" s="121"/>
      <c r="C4" s="121"/>
      <c r="D4" s="121"/>
      <c r="E4" s="121"/>
      <c r="F4" s="121"/>
    </row>
    <row r="5" spans="1:13" ht="13.9" customHeight="1" thickBot="1" x14ac:dyDescent="0.35">
      <c r="A5" s="4"/>
      <c r="B5" s="4"/>
      <c r="C5" s="4"/>
      <c r="D5" s="5"/>
      <c r="E5" s="6"/>
      <c r="F5" s="4"/>
    </row>
    <row r="6" spans="1:13" ht="15.75" x14ac:dyDescent="0.25">
      <c r="A6" s="96" t="str">
        <f>IF(D6="","Development # Required",IF(LEN(D6)&lt;&gt;8,"Incorrect Development #",""))</f>
        <v>Development # Required</v>
      </c>
      <c r="B6" s="7"/>
      <c r="C6" s="7" t="s">
        <v>3</v>
      </c>
      <c r="D6" s="8"/>
      <c r="E6" s="9" t="s">
        <v>4</v>
      </c>
      <c r="F6" s="10"/>
      <c r="G6" s="95">
        <f>IF(A6="",0,1)</f>
        <v>1</v>
      </c>
    </row>
    <row r="7" spans="1:13" ht="15.75" x14ac:dyDescent="0.25">
      <c r="A7" s="120" t="str">
        <f>IF(A6="Incorrect Development #","The Development # needs to be SC-XXXXX. Example: SC-20001.","")</f>
        <v/>
      </c>
      <c r="B7" s="11"/>
      <c r="C7" s="11" t="s">
        <v>5</v>
      </c>
      <c r="D7" s="124"/>
      <c r="E7" s="124"/>
      <c r="F7" s="125"/>
    </row>
    <row r="8" spans="1:13" x14ac:dyDescent="0.25">
      <c r="A8" s="120"/>
      <c r="B8" s="12"/>
      <c r="C8" s="12" t="s">
        <v>6</v>
      </c>
      <c r="D8" s="126"/>
      <c r="E8" s="126"/>
      <c r="F8" s="127"/>
    </row>
    <row r="9" spans="1:13" ht="15.75" thickBot="1" x14ac:dyDescent="0.3">
      <c r="A9" s="120"/>
      <c r="B9" s="13"/>
      <c r="C9" s="13" t="s">
        <v>7</v>
      </c>
      <c r="D9" s="128"/>
      <c r="E9" s="128"/>
      <c r="F9" s="129"/>
    </row>
    <row r="10" spans="1:13" x14ac:dyDescent="0.25">
      <c r="A10" s="14"/>
      <c r="B10" s="14"/>
      <c r="C10" s="14"/>
      <c r="D10" s="15"/>
      <c r="E10" s="16"/>
      <c r="F10" s="17"/>
      <c r="M10" s="14"/>
    </row>
    <row r="11" spans="1:13" x14ac:dyDescent="0.25">
      <c r="A11" s="14" t="s">
        <v>173</v>
      </c>
      <c r="B11" s="14"/>
      <c r="C11" s="14"/>
      <c r="D11" s="56"/>
      <c r="E11" s="97" t="str">
        <f>IF(D11="","Answer Required",IF(D11="No","No vacancies for reporting year",IF(AND(D11="Yes",G72="No"),"Zero vacancies, form will not submit","Vacancies inputted")))</f>
        <v>Answer Required</v>
      </c>
      <c r="F11" s="17"/>
      <c r="G11" s="95">
        <f>IF(E11="Answer Required",1,IF(E11="Zero vacancies, form will not submit",1,0))</f>
        <v>1</v>
      </c>
    </row>
    <row r="12" spans="1:13" x14ac:dyDescent="0.25">
      <c r="A12" s="14" t="s">
        <v>172</v>
      </c>
      <c r="B12" s="14"/>
      <c r="C12" s="14"/>
      <c r="D12" s="56"/>
      <c r="E12" s="97" t="str">
        <f>IF(D12="","Answer Required",IF(D12="No","No annual debt service",IF(AND(D12="Yes",G147="No"),"Zero debt service, form will not submit","Debt service inputted")))</f>
        <v>Answer Required</v>
      </c>
      <c r="F12" s="17"/>
      <c r="G12" s="95">
        <f>IF(E12="Answer Required",1,IF(E12="Zero debt service, form will not submit",1,0))</f>
        <v>1</v>
      </c>
    </row>
    <row r="13" spans="1:13" x14ac:dyDescent="0.25">
      <c r="A13" s="14" t="s">
        <v>184</v>
      </c>
      <c r="B13" s="14"/>
      <c r="C13" s="14"/>
      <c r="D13" s="101" t="str">
        <f>IF(G155=1,"No","Yes")</f>
        <v>No</v>
      </c>
      <c r="E13" s="97" t="str">
        <f>IF(D13="No","Replacement Reserve information missing","Reserves inputted")</f>
        <v>Replacement Reserve information missing</v>
      </c>
      <c r="F13" s="17"/>
    </row>
    <row r="14" spans="1:13" x14ac:dyDescent="0.25">
      <c r="A14" s="14"/>
      <c r="B14" s="14"/>
      <c r="C14" s="14"/>
      <c r="D14" s="15"/>
      <c r="E14" s="16"/>
      <c r="F14" s="17"/>
      <c r="G14" s="95">
        <f>SUM(G6:G13)+G155</f>
        <v>4</v>
      </c>
    </row>
    <row r="15" spans="1:13" ht="20.25" x14ac:dyDescent="0.3">
      <c r="A15" s="18" t="s">
        <v>8</v>
      </c>
      <c r="B15" s="19"/>
      <c r="C15" s="19"/>
      <c r="D15" s="19"/>
      <c r="E15" s="19"/>
      <c r="F15" s="20"/>
    </row>
    <row r="16" spans="1:13" x14ac:dyDescent="0.25">
      <c r="A16" s="53" t="s">
        <v>9</v>
      </c>
      <c r="B16" s="78"/>
      <c r="C16" s="66"/>
      <c r="D16" s="21" t="s">
        <v>10</v>
      </c>
      <c r="E16" s="22" t="s">
        <v>11</v>
      </c>
      <c r="F16" s="22" t="s">
        <v>12</v>
      </c>
    </row>
    <row r="17" spans="1:9" x14ac:dyDescent="0.25">
      <c r="A17" s="59" t="s">
        <v>13</v>
      </c>
      <c r="B17" s="80"/>
      <c r="C17" s="67"/>
      <c r="D17" s="23">
        <v>1120</v>
      </c>
      <c r="E17" s="24"/>
      <c r="F17" s="25"/>
      <c r="H17" s="95">
        <v>1</v>
      </c>
    </row>
    <row r="18" spans="1:9" x14ac:dyDescent="0.25">
      <c r="A18" s="59" t="s">
        <v>14</v>
      </c>
      <c r="B18" s="80"/>
      <c r="C18" s="67"/>
      <c r="D18" s="23">
        <v>1135</v>
      </c>
      <c r="E18" s="24"/>
      <c r="F18" s="26"/>
      <c r="H18" s="95">
        <v>2</v>
      </c>
    </row>
    <row r="19" spans="1:9" x14ac:dyDescent="0.25">
      <c r="A19" s="59" t="s">
        <v>15</v>
      </c>
      <c r="B19" s="80"/>
      <c r="C19" s="67"/>
      <c r="D19" s="23">
        <v>1140</v>
      </c>
      <c r="E19" s="24"/>
      <c r="F19" s="26"/>
      <c r="H19" s="95">
        <v>3</v>
      </c>
    </row>
    <row r="20" spans="1:9" x14ac:dyDescent="0.25">
      <c r="A20" s="59" t="s">
        <v>16</v>
      </c>
      <c r="B20" s="80"/>
      <c r="C20" s="67"/>
      <c r="D20" s="23">
        <v>1170</v>
      </c>
      <c r="E20" s="24"/>
      <c r="F20" s="26"/>
      <c r="H20" s="95">
        <v>4</v>
      </c>
    </row>
    <row r="21" spans="1:9" x14ac:dyDescent="0.25">
      <c r="A21" s="59" t="s">
        <v>17</v>
      </c>
      <c r="B21" s="80"/>
      <c r="C21" s="67"/>
      <c r="D21" s="23">
        <v>1180</v>
      </c>
      <c r="E21" s="24"/>
      <c r="F21" s="26"/>
      <c r="H21" s="95">
        <v>5</v>
      </c>
    </row>
    <row r="22" spans="1:9" x14ac:dyDescent="0.25">
      <c r="A22" s="59" t="s">
        <v>18</v>
      </c>
      <c r="B22" s="80"/>
      <c r="C22" s="67"/>
      <c r="D22" s="23">
        <v>1190</v>
      </c>
      <c r="E22" s="24"/>
      <c r="F22" s="26"/>
      <c r="H22" s="95">
        <v>6</v>
      </c>
    </row>
    <row r="23" spans="1:9" x14ac:dyDescent="0.25">
      <c r="A23" s="59" t="s">
        <v>19</v>
      </c>
      <c r="B23" s="80"/>
      <c r="C23" s="67"/>
      <c r="D23" s="23">
        <v>1200</v>
      </c>
      <c r="E23" s="24"/>
      <c r="F23" s="27"/>
      <c r="H23" s="95">
        <v>7</v>
      </c>
    </row>
    <row r="24" spans="1:9" x14ac:dyDescent="0.25">
      <c r="A24" s="36" t="s">
        <v>20</v>
      </c>
      <c r="B24" s="73"/>
      <c r="C24" s="68"/>
      <c r="D24" s="23" t="s">
        <v>21</v>
      </c>
      <c r="E24" s="28"/>
      <c r="F24" s="29">
        <f>SUM(E17:E23)</f>
        <v>0</v>
      </c>
      <c r="H24" s="95">
        <f>H23*10</f>
        <v>70</v>
      </c>
      <c r="I24" s="102">
        <f>H24-F24</f>
        <v>70</v>
      </c>
    </row>
    <row r="25" spans="1:9" x14ac:dyDescent="0.25">
      <c r="A25" s="30" t="s">
        <v>183</v>
      </c>
      <c r="B25" s="31"/>
      <c r="C25" s="31"/>
      <c r="D25" s="31"/>
      <c r="E25" s="32"/>
      <c r="F25" s="33"/>
    </row>
    <row r="26" spans="1:9" x14ac:dyDescent="0.25">
      <c r="A26" s="59" t="s">
        <v>182</v>
      </c>
      <c r="B26" s="80"/>
      <c r="C26" s="67"/>
      <c r="D26" s="23">
        <v>1310</v>
      </c>
      <c r="E26" s="24"/>
      <c r="F26" s="25"/>
      <c r="H26" s="95">
        <v>1</v>
      </c>
    </row>
    <row r="27" spans="1:9" x14ac:dyDescent="0.25">
      <c r="A27" s="59" t="s">
        <v>179</v>
      </c>
      <c r="B27" s="80"/>
      <c r="C27" s="67"/>
      <c r="D27" s="23">
        <v>1320</v>
      </c>
      <c r="E27" s="52">
        <f>D155</f>
        <v>0</v>
      </c>
      <c r="F27" s="26"/>
      <c r="H27" s="95">
        <v>2</v>
      </c>
    </row>
    <row r="28" spans="1:9" x14ac:dyDescent="0.25">
      <c r="A28" s="59" t="s">
        <v>180</v>
      </c>
      <c r="B28" s="80"/>
      <c r="C28" s="67"/>
      <c r="D28" s="23">
        <v>1351</v>
      </c>
      <c r="E28" s="24"/>
      <c r="F28" s="26"/>
      <c r="H28" s="95">
        <v>3</v>
      </c>
    </row>
    <row r="29" spans="1:9" x14ac:dyDescent="0.25">
      <c r="A29" s="59" t="s">
        <v>181</v>
      </c>
      <c r="B29" s="80"/>
      <c r="C29" s="67"/>
      <c r="D29" s="23">
        <v>1366</v>
      </c>
      <c r="E29" s="24"/>
      <c r="F29" s="26"/>
      <c r="H29" s="95">
        <v>4</v>
      </c>
    </row>
    <row r="30" spans="1:9" x14ac:dyDescent="0.25">
      <c r="A30" s="36" t="s">
        <v>22</v>
      </c>
      <c r="B30" s="73"/>
      <c r="C30" s="68"/>
      <c r="D30" s="23" t="s">
        <v>23</v>
      </c>
      <c r="E30" s="28"/>
      <c r="F30" s="29">
        <f>SUM(E26:E29)</f>
        <v>0</v>
      </c>
      <c r="H30" s="95">
        <f>H29*10</f>
        <v>40</v>
      </c>
      <c r="I30" s="102">
        <f>H30-F30</f>
        <v>40</v>
      </c>
    </row>
    <row r="31" spans="1:9" x14ac:dyDescent="0.25">
      <c r="A31" s="30" t="s">
        <v>24</v>
      </c>
      <c r="B31" s="31"/>
      <c r="C31" s="31"/>
      <c r="D31" s="31"/>
      <c r="E31" s="32"/>
      <c r="F31" s="33"/>
    </row>
    <row r="32" spans="1:9" x14ac:dyDescent="0.25">
      <c r="A32" s="59" t="s">
        <v>25</v>
      </c>
      <c r="B32" s="80"/>
      <c r="C32" s="67"/>
      <c r="D32" s="23">
        <v>1410</v>
      </c>
      <c r="E32" s="24"/>
      <c r="F32" s="25"/>
      <c r="H32" s="95">
        <v>1</v>
      </c>
    </row>
    <row r="33" spans="1:9" x14ac:dyDescent="0.25">
      <c r="A33" s="59" t="s">
        <v>26</v>
      </c>
      <c r="B33" s="80"/>
      <c r="C33" s="67"/>
      <c r="D33" s="23">
        <v>1420</v>
      </c>
      <c r="E33" s="24"/>
      <c r="F33" s="26"/>
      <c r="H33" s="95">
        <v>2</v>
      </c>
    </row>
    <row r="34" spans="1:9" x14ac:dyDescent="0.25">
      <c r="A34" s="59" t="s">
        <v>27</v>
      </c>
      <c r="B34" s="80"/>
      <c r="C34" s="67"/>
      <c r="D34" s="23">
        <v>1460</v>
      </c>
      <c r="E34" s="24"/>
      <c r="F34" s="26"/>
      <c r="H34" s="95">
        <v>3</v>
      </c>
    </row>
    <row r="35" spans="1:9" x14ac:dyDescent="0.25">
      <c r="A35" s="59" t="s">
        <v>28</v>
      </c>
      <c r="B35" s="80"/>
      <c r="C35" s="67"/>
      <c r="D35" s="23">
        <v>1490</v>
      </c>
      <c r="E35" s="24"/>
      <c r="F35" s="26"/>
      <c r="H35" s="95">
        <v>4</v>
      </c>
    </row>
    <row r="36" spans="1:9" x14ac:dyDescent="0.25">
      <c r="A36" s="59" t="s">
        <v>29</v>
      </c>
      <c r="B36" s="80"/>
      <c r="C36" s="67"/>
      <c r="D36" s="23" t="s">
        <v>30</v>
      </c>
      <c r="E36" s="28"/>
      <c r="F36" s="29">
        <f>SUM(E32:E35)</f>
        <v>0</v>
      </c>
      <c r="H36" s="95">
        <f>H35*10</f>
        <v>40</v>
      </c>
      <c r="I36" s="102">
        <f>H36-F36</f>
        <v>40</v>
      </c>
    </row>
    <row r="37" spans="1:9" x14ac:dyDescent="0.25">
      <c r="A37" s="59" t="s">
        <v>31</v>
      </c>
      <c r="B37" s="80"/>
      <c r="C37" s="67"/>
      <c r="D37" s="23">
        <v>1495</v>
      </c>
      <c r="E37" s="24"/>
      <c r="F37" s="26"/>
    </row>
    <row r="38" spans="1:9" x14ac:dyDescent="0.25">
      <c r="A38" s="59" t="s">
        <v>32</v>
      </c>
      <c r="B38" s="80"/>
      <c r="C38" s="67"/>
      <c r="D38" s="23" t="s">
        <v>33</v>
      </c>
      <c r="E38" s="28"/>
      <c r="F38" s="29">
        <f>F36-E37</f>
        <v>0</v>
      </c>
      <c r="H38" s="95">
        <f>H36-10</f>
        <v>30</v>
      </c>
      <c r="I38" s="102">
        <f>H38-F38</f>
        <v>30</v>
      </c>
    </row>
    <row r="39" spans="1:9" x14ac:dyDescent="0.25">
      <c r="A39" s="30" t="s">
        <v>34</v>
      </c>
      <c r="B39" s="31"/>
      <c r="C39" s="31"/>
      <c r="D39" s="31"/>
      <c r="E39" s="32"/>
      <c r="F39" s="33"/>
    </row>
    <row r="40" spans="1:9" x14ac:dyDescent="0.25">
      <c r="A40" s="59" t="s">
        <v>35</v>
      </c>
      <c r="B40" s="80"/>
      <c r="C40" s="67"/>
      <c r="D40" s="23">
        <v>1590</v>
      </c>
      <c r="E40" s="24"/>
      <c r="F40" s="26"/>
      <c r="H40" s="95">
        <v>1</v>
      </c>
    </row>
    <row r="41" spans="1:9" x14ac:dyDescent="0.25">
      <c r="A41" s="36" t="s">
        <v>36</v>
      </c>
      <c r="B41" s="73"/>
      <c r="C41" s="68"/>
      <c r="D41" s="23" t="s">
        <v>37</v>
      </c>
      <c r="E41" s="28"/>
      <c r="F41" s="29">
        <f>SUM(E40:E40)</f>
        <v>0</v>
      </c>
      <c r="H41" s="95">
        <f>H40*10</f>
        <v>10</v>
      </c>
      <c r="I41" s="102">
        <f>H41-F41</f>
        <v>10</v>
      </c>
    </row>
    <row r="42" spans="1:9" ht="20.25" x14ac:dyDescent="0.3">
      <c r="A42" s="60" t="s">
        <v>38</v>
      </c>
      <c r="B42" s="81"/>
      <c r="C42" s="69"/>
      <c r="D42" s="23" t="s">
        <v>39</v>
      </c>
      <c r="E42" s="34"/>
      <c r="F42" s="29">
        <f>F41+F38+F30+F24</f>
        <v>0</v>
      </c>
      <c r="H42" s="95">
        <f>H41+H38+H30+H24</f>
        <v>150</v>
      </c>
      <c r="I42" s="102">
        <f>H42-F42</f>
        <v>150</v>
      </c>
    </row>
    <row r="43" spans="1:9" ht="20.25" x14ac:dyDescent="0.3">
      <c r="A43" s="18" t="s">
        <v>40</v>
      </c>
      <c r="B43" s="19"/>
      <c r="C43" s="19"/>
      <c r="D43" s="19"/>
      <c r="E43" s="32"/>
      <c r="F43" s="35"/>
    </row>
    <row r="44" spans="1:9" x14ac:dyDescent="0.25">
      <c r="A44" s="30" t="s">
        <v>41</v>
      </c>
      <c r="B44" s="31"/>
      <c r="C44" s="31"/>
      <c r="D44" s="31"/>
      <c r="E44" s="32"/>
      <c r="F44" s="33"/>
    </row>
    <row r="45" spans="1:9" x14ac:dyDescent="0.25">
      <c r="A45" s="59" t="s">
        <v>42</v>
      </c>
      <c r="B45" s="80"/>
      <c r="C45" s="67"/>
      <c r="D45" s="23">
        <v>2110</v>
      </c>
      <c r="E45" s="24"/>
      <c r="F45" s="26"/>
      <c r="H45" s="95">
        <v>1</v>
      </c>
    </row>
    <row r="46" spans="1:9" x14ac:dyDescent="0.25">
      <c r="A46" s="59" t="s">
        <v>43</v>
      </c>
      <c r="B46" s="80"/>
      <c r="C46" s="67"/>
      <c r="D46" s="23">
        <v>2120</v>
      </c>
      <c r="E46" s="24"/>
      <c r="F46" s="26"/>
      <c r="H46" s="95">
        <v>2</v>
      </c>
    </row>
    <row r="47" spans="1:9" x14ac:dyDescent="0.25">
      <c r="A47" s="59" t="s">
        <v>44</v>
      </c>
      <c r="B47" s="80"/>
      <c r="C47" s="67"/>
      <c r="D47" s="23">
        <v>2150</v>
      </c>
      <c r="E47" s="24"/>
      <c r="F47" s="26"/>
      <c r="H47" s="95">
        <v>3</v>
      </c>
    </row>
    <row r="48" spans="1:9" x14ac:dyDescent="0.25">
      <c r="A48" s="59" t="s">
        <v>45</v>
      </c>
      <c r="B48" s="80"/>
      <c r="C48" s="67"/>
      <c r="D48" s="23">
        <v>2160</v>
      </c>
      <c r="E48" s="24"/>
      <c r="F48" s="26"/>
      <c r="H48" s="95">
        <v>4</v>
      </c>
    </row>
    <row r="49" spans="1:9" x14ac:dyDescent="0.25">
      <c r="A49" s="59" t="s">
        <v>46</v>
      </c>
      <c r="B49" s="80"/>
      <c r="C49" s="67"/>
      <c r="D49" s="23">
        <v>2190</v>
      </c>
      <c r="E49" s="24"/>
      <c r="F49" s="26"/>
      <c r="H49" s="95">
        <v>5</v>
      </c>
    </row>
    <row r="50" spans="1:9" x14ac:dyDescent="0.25">
      <c r="A50" s="59" t="s">
        <v>47</v>
      </c>
      <c r="B50" s="80"/>
      <c r="C50" s="67"/>
      <c r="D50" s="23">
        <v>2210</v>
      </c>
      <c r="E50" s="24"/>
      <c r="F50" s="26"/>
      <c r="H50" s="95">
        <v>6</v>
      </c>
    </row>
    <row r="51" spans="1:9" x14ac:dyDescent="0.25">
      <c r="A51" s="36" t="s">
        <v>48</v>
      </c>
      <c r="B51" s="73"/>
      <c r="C51" s="68"/>
      <c r="D51" s="23" t="s">
        <v>49</v>
      </c>
      <c r="E51" s="28"/>
      <c r="F51" s="29">
        <f>SUM(E45:E50)</f>
        <v>0</v>
      </c>
      <c r="H51" s="95">
        <f>H50*10</f>
        <v>60</v>
      </c>
      <c r="I51" s="102">
        <f>H51-F51</f>
        <v>60</v>
      </c>
    </row>
    <row r="52" spans="1:9" x14ac:dyDescent="0.25">
      <c r="A52" s="30" t="s">
        <v>50</v>
      </c>
      <c r="B52" s="31"/>
      <c r="C52" s="31"/>
      <c r="D52" s="31"/>
      <c r="E52" s="32"/>
      <c r="F52" s="33"/>
    </row>
    <row r="53" spans="1:9" x14ac:dyDescent="0.25">
      <c r="A53" s="53" t="s">
        <v>51</v>
      </c>
      <c r="B53" s="78"/>
      <c r="C53" s="66"/>
      <c r="D53" s="21">
        <v>2310</v>
      </c>
      <c r="E53" s="24"/>
      <c r="F53" s="26"/>
      <c r="H53" s="95">
        <v>1</v>
      </c>
    </row>
    <row r="54" spans="1:9" x14ac:dyDescent="0.25">
      <c r="A54" s="53" t="s">
        <v>52</v>
      </c>
      <c r="B54" s="78"/>
      <c r="C54" s="66"/>
      <c r="D54" s="21">
        <v>2320</v>
      </c>
      <c r="E54" s="24"/>
      <c r="F54" s="26"/>
      <c r="H54" s="95">
        <v>2</v>
      </c>
    </row>
    <row r="55" spans="1:9" x14ac:dyDescent="0.25">
      <c r="A55" s="53" t="s">
        <v>53</v>
      </c>
      <c r="B55" s="78"/>
      <c r="C55" s="66"/>
      <c r="D55" s="21">
        <v>2330</v>
      </c>
      <c r="E55" s="24"/>
      <c r="F55" s="26"/>
      <c r="H55" s="95">
        <v>3</v>
      </c>
    </row>
    <row r="56" spans="1:9" x14ac:dyDescent="0.25">
      <c r="A56" s="53" t="s">
        <v>54</v>
      </c>
      <c r="B56" s="78"/>
      <c r="C56" s="66"/>
      <c r="D56" s="21">
        <v>2390</v>
      </c>
      <c r="E56" s="24"/>
      <c r="F56" s="26"/>
      <c r="H56" s="95">
        <v>4</v>
      </c>
    </row>
    <row r="57" spans="1:9" x14ac:dyDescent="0.25">
      <c r="A57" s="53" t="s">
        <v>55</v>
      </c>
      <c r="B57" s="78"/>
      <c r="C57" s="66"/>
      <c r="D57" s="21" t="s">
        <v>56</v>
      </c>
      <c r="E57" s="28"/>
      <c r="F57" s="29">
        <f>SUM(E53:E56)</f>
        <v>0</v>
      </c>
      <c r="H57" s="95">
        <f>H56*10</f>
        <v>40</v>
      </c>
      <c r="I57" s="102">
        <f>H57-F57</f>
        <v>40</v>
      </c>
    </row>
    <row r="58" spans="1:9" x14ac:dyDescent="0.25">
      <c r="A58" s="53" t="s">
        <v>57</v>
      </c>
      <c r="B58" s="78"/>
      <c r="C58" s="66"/>
      <c r="D58" s="21" t="s">
        <v>58</v>
      </c>
      <c r="E58" s="28"/>
      <c r="F58" s="29">
        <f>F57+F51</f>
        <v>0</v>
      </c>
      <c r="H58" s="95">
        <f>H57+H51</f>
        <v>100</v>
      </c>
      <c r="I58" s="102">
        <f>H58-F58</f>
        <v>100</v>
      </c>
    </row>
    <row r="59" spans="1:9" x14ac:dyDescent="0.25">
      <c r="A59" s="53" t="s">
        <v>59</v>
      </c>
      <c r="B59" s="78"/>
      <c r="C59" s="66"/>
      <c r="D59" s="21">
        <v>3130</v>
      </c>
      <c r="E59" s="24"/>
      <c r="F59" s="26"/>
      <c r="H59" s="105">
        <f>E59</f>
        <v>0</v>
      </c>
    </row>
    <row r="60" spans="1:9" x14ac:dyDescent="0.25">
      <c r="A60" s="44" t="s">
        <v>60</v>
      </c>
      <c r="B60" s="79"/>
      <c r="C60" s="70"/>
      <c r="D60" s="21" t="s">
        <v>61</v>
      </c>
      <c r="E60" s="28"/>
      <c r="F60" s="29">
        <f>F58+E59</f>
        <v>0</v>
      </c>
      <c r="H60" s="105">
        <f>H59+H58</f>
        <v>100</v>
      </c>
      <c r="I60" s="102">
        <f>H60-F60</f>
        <v>100</v>
      </c>
    </row>
    <row r="61" spans="1:9" ht="20.25" x14ac:dyDescent="0.3">
      <c r="A61" s="18" t="s">
        <v>62</v>
      </c>
      <c r="B61" s="19"/>
      <c r="C61" s="19"/>
      <c r="D61" s="31"/>
      <c r="E61" s="32"/>
      <c r="F61" s="33"/>
    </row>
    <row r="62" spans="1:9" x14ac:dyDescent="0.25">
      <c r="A62" s="30" t="s">
        <v>63</v>
      </c>
      <c r="B62" s="31"/>
      <c r="C62" s="31"/>
      <c r="D62" s="31"/>
      <c r="E62" s="32"/>
      <c r="F62" s="33"/>
    </row>
    <row r="63" spans="1:9" x14ac:dyDescent="0.25">
      <c r="A63" s="61" t="s">
        <v>64</v>
      </c>
      <c r="B63" s="82"/>
      <c r="C63" s="71"/>
      <c r="D63" s="23">
        <v>5120</v>
      </c>
      <c r="E63" s="24"/>
      <c r="F63" s="25"/>
      <c r="H63" s="95">
        <v>1</v>
      </c>
    </row>
    <row r="64" spans="1:9" x14ac:dyDescent="0.25">
      <c r="A64" s="53" t="s">
        <v>65</v>
      </c>
      <c r="B64" s="78"/>
      <c r="C64" s="66"/>
      <c r="D64" s="21">
        <v>5121</v>
      </c>
      <c r="E64" s="24"/>
      <c r="F64" s="26"/>
      <c r="H64" s="95">
        <v>2</v>
      </c>
    </row>
    <row r="65" spans="1:9" x14ac:dyDescent="0.25">
      <c r="A65" s="62" t="s">
        <v>66</v>
      </c>
      <c r="B65" s="83"/>
      <c r="C65" s="72"/>
      <c r="D65" s="21">
        <v>5140</v>
      </c>
      <c r="E65" s="24"/>
      <c r="F65" s="26"/>
      <c r="H65" s="95">
        <v>3</v>
      </c>
    </row>
    <row r="66" spans="1:9" x14ac:dyDescent="0.25">
      <c r="A66" s="62" t="s">
        <v>67</v>
      </c>
      <c r="B66" s="83"/>
      <c r="C66" s="72"/>
      <c r="D66" s="21">
        <v>5190</v>
      </c>
      <c r="E66" s="24"/>
      <c r="F66" s="26"/>
      <c r="H66" s="95">
        <v>4</v>
      </c>
    </row>
    <row r="67" spans="1:9" x14ac:dyDescent="0.25">
      <c r="A67" s="36" t="s">
        <v>68</v>
      </c>
      <c r="B67" s="73"/>
      <c r="C67" s="73"/>
      <c r="D67" s="21" t="s">
        <v>69</v>
      </c>
      <c r="E67" s="28"/>
      <c r="F67" s="29">
        <f>SUM(E63:E66)</f>
        <v>0</v>
      </c>
      <c r="H67" s="95">
        <f>H66*10</f>
        <v>40</v>
      </c>
      <c r="I67" s="102">
        <f>H67-F67</f>
        <v>40</v>
      </c>
    </row>
    <row r="68" spans="1:9" x14ac:dyDescent="0.25">
      <c r="A68" s="30" t="s">
        <v>70</v>
      </c>
      <c r="B68" s="31"/>
      <c r="C68" s="31"/>
      <c r="D68" s="31"/>
      <c r="E68" s="32"/>
      <c r="F68" s="33"/>
    </row>
    <row r="69" spans="1:9" x14ac:dyDescent="0.25">
      <c r="A69" s="62" t="s">
        <v>71</v>
      </c>
      <c r="B69" s="83"/>
      <c r="C69" s="72"/>
      <c r="D69" s="21">
        <v>5220</v>
      </c>
      <c r="E69" s="24"/>
      <c r="F69" s="25"/>
      <c r="H69" s="95">
        <v>1</v>
      </c>
    </row>
    <row r="70" spans="1:9" x14ac:dyDescent="0.25">
      <c r="A70" s="62" t="s">
        <v>72</v>
      </c>
      <c r="B70" s="83"/>
      <c r="C70" s="72"/>
      <c r="D70" s="21">
        <v>5240</v>
      </c>
      <c r="E70" s="24"/>
      <c r="F70" s="26"/>
      <c r="H70" s="95">
        <v>2</v>
      </c>
    </row>
    <row r="71" spans="1:9" x14ac:dyDescent="0.25">
      <c r="A71" s="62" t="s">
        <v>73</v>
      </c>
      <c r="B71" s="83"/>
      <c r="C71" s="72"/>
      <c r="D71" s="21">
        <v>5290</v>
      </c>
      <c r="E71" s="24"/>
      <c r="F71" s="27"/>
      <c r="H71" s="95">
        <v>3</v>
      </c>
    </row>
    <row r="72" spans="1:9" x14ac:dyDescent="0.25">
      <c r="A72" s="36" t="s">
        <v>74</v>
      </c>
      <c r="B72" s="73"/>
      <c r="C72" s="73"/>
      <c r="D72" s="21" t="s">
        <v>75</v>
      </c>
      <c r="E72" s="37"/>
      <c r="F72" s="29">
        <f>SUM(E69:E71)</f>
        <v>0</v>
      </c>
      <c r="G72" s="95" t="str">
        <f>IF(F72=0,"No","Yes")</f>
        <v>No</v>
      </c>
      <c r="H72" s="95">
        <f>H71*10</f>
        <v>30</v>
      </c>
      <c r="I72" s="102">
        <f>H72-F72</f>
        <v>30</v>
      </c>
    </row>
    <row r="73" spans="1:9" x14ac:dyDescent="0.25">
      <c r="A73" s="36" t="s">
        <v>76</v>
      </c>
      <c r="B73" s="73"/>
      <c r="C73" s="73"/>
      <c r="D73" s="23" t="s">
        <v>77</v>
      </c>
      <c r="E73" s="38"/>
      <c r="F73" s="39">
        <f>SUM(F67-F72)</f>
        <v>0</v>
      </c>
      <c r="H73" s="95">
        <f>H67-H72</f>
        <v>10</v>
      </c>
      <c r="I73" s="102">
        <f>H73-F73</f>
        <v>10</v>
      </c>
    </row>
    <row r="74" spans="1:9" x14ac:dyDescent="0.25">
      <c r="A74" s="30" t="s">
        <v>78</v>
      </c>
      <c r="B74" s="31"/>
      <c r="C74" s="31"/>
      <c r="D74" s="31"/>
      <c r="E74" s="32"/>
      <c r="F74" s="33"/>
    </row>
    <row r="75" spans="1:9" x14ac:dyDescent="0.25">
      <c r="A75" s="62" t="s">
        <v>79</v>
      </c>
      <c r="B75" s="83"/>
      <c r="C75" s="72"/>
      <c r="D75" s="21">
        <v>5440</v>
      </c>
      <c r="E75" s="24"/>
      <c r="F75" s="26"/>
      <c r="H75" s="95">
        <v>1</v>
      </c>
    </row>
    <row r="76" spans="1:9" x14ac:dyDescent="0.25">
      <c r="A76" s="62" t="s">
        <v>80</v>
      </c>
      <c r="B76" s="83"/>
      <c r="C76" s="72"/>
      <c r="D76" s="21">
        <v>5490</v>
      </c>
      <c r="E76" s="24"/>
      <c r="F76" s="26"/>
      <c r="H76" s="95">
        <v>2</v>
      </c>
    </row>
    <row r="77" spans="1:9" x14ac:dyDescent="0.25">
      <c r="A77" s="44" t="s">
        <v>81</v>
      </c>
      <c r="B77" s="79"/>
      <c r="C77" s="70"/>
      <c r="D77" s="21" t="s">
        <v>82</v>
      </c>
      <c r="E77" s="40"/>
      <c r="F77" s="29">
        <f>SUM(E75:E76)</f>
        <v>0</v>
      </c>
      <c r="H77" s="95">
        <f>H76*10</f>
        <v>20</v>
      </c>
      <c r="I77" s="102">
        <f>H77-F77</f>
        <v>20</v>
      </c>
    </row>
    <row r="78" spans="1:9" x14ac:dyDescent="0.25">
      <c r="A78" s="30" t="s">
        <v>83</v>
      </c>
      <c r="B78" s="31"/>
      <c r="C78" s="31"/>
      <c r="D78" s="31"/>
      <c r="E78" s="32"/>
      <c r="F78" s="33"/>
    </row>
    <row r="79" spans="1:9" x14ac:dyDescent="0.25">
      <c r="A79" s="62" t="s">
        <v>84</v>
      </c>
      <c r="B79" s="83"/>
      <c r="C79" s="72"/>
      <c r="D79" s="21">
        <v>5910</v>
      </c>
      <c r="E79" s="24"/>
      <c r="F79" s="26"/>
      <c r="H79" s="95">
        <v>1</v>
      </c>
    </row>
    <row r="80" spans="1:9" x14ac:dyDescent="0.25">
      <c r="A80" s="62" t="s">
        <v>85</v>
      </c>
      <c r="B80" s="83"/>
      <c r="C80" s="72"/>
      <c r="D80" s="21">
        <v>5920</v>
      </c>
      <c r="E80" s="24"/>
      <c r="F80" s="26"/>
      <c r="H80" s="95">
        <v>2</v>
      </c>
    </row>
    <row r="81" spans="1:9" x14ac:dyDescent="0.25">
      <c r="A81" s="63" t="s">
        <v>86</v>
      </c>
      <c r="B81" s="84"/>
      <c r="C81" s="74"/>
      <c r="D81" s="21">
        <v>5990</v>
      </c>
      <c r="E81" s="24"/>
      <c r="F81" s="26"/>
      <c r="H81" s="95">
        <v>3</v>
      </c>
    </row>
    <row r="82" spans="1:9" x14ac:dyDescent="0.25">
      <c r="A82" s="64" t="s">
        <v>87</v>
      </c>
      <c r="B82" s="85"/>
      <c r="C82" s="75"/>
      <c r="D82" s="21" t="s">
        <v>88</v>
      </c>
      <c r="E82" s="40"/>
      <c r="F82" s="29">
        <f>SUM(E79:E81)</f>
        <v>0</v>
      </c>
      <c r="H82" s="95">
        <f>H81*10</f>
        <v>30</v>
      </c>
      <c r="I82" s="102">
        <f>H82-F82</f>
        <v>30</v>
      </c>
    </row>
    <row r="83" spans="1:9" x14ac:dyDescent="0.25">
      <c r="A83" s="41" t="s">
        <v>89</v>
      </c>
      <c r="B83" s="76"/>
      <c r="C83" s="76"/>
      <c r="D83" s="23" t="s">
        <v>90</v>
      </c>
      <c r="E83" s="42"/>
      <c r="F83" s="39">
        <f>SUM(F73:F82)</f>
        <v>0</v>
      </c>
      <c r="H83" s="95">
        <f>H82+H77+H73</f>
        <v>60</v>
      </c>
      <c r="I83" s="102">
        <f>H83-F83</f>
        <v>60</v>
      </c>
    </row>
    <row r="84" spans="1:9" ht="20.25" x14ac:dyDescent="0.3">
      <c r="A84" s="18" t="s">
        <v>91</v>
      </c>
      <c r="B84" s="19"/>
      <c r="C84" s="19"/>
      <c r="D84" s="31"/>
      <c r="E84" s="32"/>
      <c r="F84" s="33"/>
    </row>
    <row r="85" spans="1:9" x14ac:dyDescent="0.25">
      <c r="A85" s="30" t="s">
        <v>92</v>
      </c>
      <c r="B85" s="31"/>
      <c r="C85" s="31"/>
      <c r="D85" s="31"/>
      <c r="E85" s="32"/>
      <c r="F85" s="33"/>
    </row>
    <row r="86" spans="1:9" x14ac:dyDescent="0.25">
      <c r="A86" s="62" t="s">
        <v>93</v>
      </c>
      <c r="B86" s="83"/>
      <c r="C86" s="72"/>
      <c r="D86" s="21">
        <v>6210</v>
      </c>
      <c r="E86" s="24"/>
      <c r="F86" s="26"/>
      <c r="H86" s="95">
        <v>1</v>
      </c>
    </row>
    <row r="87" spans="1:9" x14ac:dyDescent="0.25">
      <c r="A87" s="62" t="s">
        <v>94</v>
      </c>
      <c r="B87" s="83"/>
      <c r="C87" s="72"/>
      <c r="D87" s="21">
        <v>6250</v>
      </c>
      <c r="E87" s="24"/>
      <c r="F87" s="26"/>
      <c r="H87" s="95">
        <v>2</v>
      </c>
    </row>
    <row r="88" spans="1:9" x14ac:dyDescent="0.25">
      <c r="A88" s="62" t="s">
        <v>95</v>
      </c>
      <c r="B88" s="83"/>
      <c r="C88" s="72"/>
      <c r="D88" s="21">
        <v>6310</v>
      </c>
      <c r="E88" s="24"/>
      <c r="F88" s="26"/>
      <c r="H88" s="95">
        <v>3</v>
      </c>
    </row>
    <row r="89" spans="1:9" x14ac:dyDescent="0.25">
      <c r="A89" s="62" t="s">
        <v>96</v>
      </c>
      <c r="B89" s="83"/>
      <c r="C89" s="72"/>
      <c r="D89" s="21">
        <v>6311</v>
      </c>
      <c r="E89" s="24"/>
      <c r="F89" s="26"/>
      <c r="H89" s="95">
        <v>4</v>
      </c>
    </row>
    <row r="90" spans="1:9" x14ac:dyDescent="0.25">
      <c r="A90" s="62" t="s">
        <v>97</v>
      </c>
      <c r="B90" s="83"/>
      <c r="C90" s="72"/>
      <c r="D90" s="21">
        <v>6320</v>
      </c>
      <c r="E90" s="24"/>
      <c r="F90" s="26"/>
      <c r="H90" s="95">
        <v>5</v>
      </c>
    </row>
    <row r="91" spans="1:9" x14ac:dyDescent="0.25">
      <c r="A91" s="62" t="s">
        <v>98</v>
      </c>
      <c r="B91" s="83"/>
      <c r="C91" s="72"/>
      <c r="D91" s="21">
        <v>6330</v>
      </c>
      <c r="E91" s="24"/>
      <c r="F91" s="26"/>
      <c r="H91" s="95">
        <v>6</v>
      </c>
    </row>
    <row r="92" spans="1:9" x14ac:dyDescent="0.25">
      <c r="A92" s="62" t="s">
        <v>99</v>
      </c>
      <c r="B92" s="83"/>
      <c r="C92" s="72"/>
      <c r="D92" s="21">
        <v>6340</v>
      </c>
      <c r="E92" s="24"/>
      <c r="F92" s="26"/>
      <c r="H92" s="95">
        <v>7</v>
      </c>
    </row>
    <row r="93" spans="1:9" x14ac:dyDescent="0.25">
      <c r="A93" s="62" t="s">
        <v>100</v>
      </c>
      <c r="B93" s="83"/>
      <c r="C93" s="72"/>
      <c r="D93" s="21">
        <v>6350</v>
      </c>
      <c r="E93" s="24"/>
      <c r="F93" s="26"/>
      <c r="H93" s="95">
        <v>8</v>
      </c>
    </row>
    <row r="94" spans="1:9" x14ac:dyDescent="0.25">
      <c r="A94" s="62" t="s">
        <v>101</v>
      </c>
      <c r="B94" s="83"/>
      <c r="C94" s="72"/>
      <c r="D94" s="21">
        <v>6351</v>
      </c>
      <c r="E94" s="24"/>
      <c r="F94" s="26"/>
      <c r="H94" s="95">
        <v>9</v>
      </c>
    </row>
    <row r="95" spans="1:9" x14ac:dyDescent="0.25">
      <c r="A95" s="62" t="s">
        <v>102</v>
      </c>
      <c r="B95" s="83"/>
      <c r="C95" s="72"/>
      <c r="D95" s="21">
        <v>6370</v>
      </c>
      <c r="E95" s="24"/>
      <c r="F95" s="26"/>
      <c r="H95" s="95">
        <v>10</v>
      </c>
    </row>
    <row r="96" spans="1:9" x14ac:dyDescent="0.25">
      <c r="A96" s="62" t="s">
        <v>103</v>
      </c>
      <c r="B96" s="83"/>
      <c r="C96" s="72"/>
      <c r="D96" s="21">
        <v>6390</v>
      </c>
      <c r="E96" s="24"/>
      <c r="F96" s="26"/>
      <c r="H96" s="95">
        <v>11</v>
      </c>
    </row>
    <row r="97" spans="1:9" x14ac:dyDescent="0.25">
      <c r="A97" s="65" t="s">
        <v>104</v>
      </c>
      <c r="B97" s="86"/>
      <c r="C97" s="77"/>
      <c r="D97" s="43" t="s">
        <v>105</v>
      </c>
      <c r="E97" s="37"/>
      <c r="F97" s="29">
        <f>SUM(E86:E96)</f>
        <v>0</v>
      </c>
      <c r="H97" s="95">
        <f>H96*1</f>
        <v>11</v>
      </c>
      <c r="I97" s="102">
        <f>H97-F97</f>
        <v>11</v>
      </c>
    </row>
    <row r="98" spans="1:9" x14ac:dyDescent="0.25">
      <c r="A98" s="30" t="s">
        <v>106</v>
      </c>
      <c r="B98" s="31"/>
      <c r="C98" s="31"/>
      <c r="D98" s="31"/>
      <c r="E98" s="32"/>
      <c r="F98" s="33"/>
    </row>
    <row r="99" spans="1:9" x14ac:dyDescent="0.25">
      <c r="A99" s="61" t="s">
        <v>107</v>
      </c>
      <c r="B99" s="82"/>
      <c r="C99" s="71"/>
      <c r="D99" s="23">
        <v>6420</v>
      </c>
      <c r="E99" s="24"/>
      <c r="F99" s="25"/>
      <c r="H99" s="95">
        <v>1</v>
      </c>
    </row>
    <row r="100" spans="1:9" x14ac:dyDescent="0.25">
      <c r="A100" s="62" t="s">
        <v>108</v>
      </c>
      <c r="B100" s="83"/>
      <c r="C100" s="72"/>
      <c r="D100" s="21">
        <v>6450</v>
      </c>
      <c r="E100" s="24"/>
      <c r="F100" s="26"/>
      <c r="H100" s="95">
        <v>2</v>
      </c>
    </row>
    <row r="101" spans="1:9" x14ac:dyDescent="0.25">
      <c r="A101" s="62" t="s">
        <v>109</v>
      </c>
      <c r="B101" s="83"/>
      <c r="C101" s="72"/>
      <c r="D101" s="21">
        <v>6451</v>
      </c>
      <c r="E101" s="24"/>
      <c r="F101" s="26"/>
      <c r="H101" s="95">
        <v>3</v>
      </c>
    </row>
    <row r="102" spans="1:9" x14ac:dyDescent="0.25">
      <c r="A102" s="62" t="s">
        <v>110</v>
      </c>
      <c r="B102" s="83"/>
      <c r="C102" s="72"/>
      <c r="D102" s="21">
        <v>6452</v>
      </c>
      <c r="E102" s="24"/>
      <c r="F102" s="26"/>
      <c r="H102" s="95">
        <v>4</v>
      </c>
    </row>
    <row r="103" spans="1:9" x14ac:dyDescent="0.25">
      <c r="A103" s="62" t="s">
        <v>111</v>
      </c>
      <c r="B103" s="83"/>
      <c r="C103" s="72"/>
      <c r="D103" s="21">
        <v>6453</v>
      </c>
      <c r="E103" s="24"/>
      <c r="F103" s="26"/>
      <c r="H103" s="95">
        <v>5</v>
      </c>
    </row>
    <row r="104" spans="1:9" x14ac:dyDescent="0.25">
      <c r="A104" s="44" t="s">
        <v>112</v>
      </c>
      <c r="B104" s="79"/>
      <c r="C104" s="70"/>
      <c r="D104" s="21" t="s">
        <v>113</v>
      </c>
      <c r="E104" s="28"/>
      <c r="F104" s="29">
        <f>SUM(E99:E103)</f>
        <v>0</v>
      </c>
      <c r="H104" s="95">
        <f>H103*1</f>
        <v>5</v>
      </c>
      <c r="I104" s="102">
        <f>H104-F104</f>
        <v>5</v>
      </c>
    </row>
    <row r="105" spans="1:9" x14ac:dyDescent="0.25">
      <c r="A105" s="30" t="s">
        <v>114</v>
      </c>
      <c r="B105" s="31"/>
      <c r="C105" s="31"/>
      <c r="D105" s="31"/>
      <c r="E105" s="32"/>
      <c r="F105" s="33"/>
    </row>
    <row r="106" spans="1:9" x14ac:dyDescent="0.25">
      <c r="A106" s="62" t="s">
        <v>115</v>
      </c>
      <c r="B106" s="83"/>
      <c r="C106" s="72"/>
      <c r="D106" s="21">
        <v>6510</v>
      </c>
      <c r="E106" s="24"/>
      <c r="F106" s="26"/>
      <c r="H106" s="95">
        <v>1</v>
      </c>
    </row>
    <row r="107" spans="1:9" x14ac:dyDescent="0.25">
      <c r="A107" s="62" t="s">
        <v>116</v>
      </c>
      <c r="B107" s="83"/>
      <c r="C107" s="72"/>
      <c r="D107" s="21">
        <v>6515</v>
      </c>
      <c r="E107" s="24"/>
      <c r="F107" s="26"/>
      <c r="H107" s="95">
        <v>2</v>
      </c>
    </row>
    <row r="108" spans="1:9" x14ac:dyDescent="0.25">
      <c r="A108" s="62" t="s">
        <v>117</v>
      </c>
      <c r="B108" s="83"/>
      <c r="C108" s="72"/>
      <c r="D108" s="21">
        <v>6517</v>
      </c>
      <c r="E108" s="24"/>
      <c r="F108" s="26"/>
      <c r="H108" s="95">
        <v>3</v>
      </c>
    </row>
    <row r="109" spans="1:9" x14ac:dyDescent="0.25">
      <c r="A109" s="62" t="s">
        <v>118</v>
      </c>
      <c r="B109" s="83"/>
      <c r="C109" s="72"/>
      <c r="D109" s="21">
        <v>6519</v>
      </c>
      <c r="E109" s="24"/>
      <c r="F109" s="26"/>
      <c r="H109" s="95">
        <v>4</v>
      </c>
    </row>
    <row r="110" spans="1:9" x14ac:dyDescent="0.25">
      <c r="A110" s="62" t="s">
        <v>119</v>
      </c>
      <c r="B110" s="83"/>
      <c r="C110" s="72"/>
      <c r="D110" s="21">
        <v>6520</v>
      </c>
      <c r="E110" s="24"/>
      <c r="F110" s="26"/>
      <c r="H110" s="95">
        <v>5</v>
      </c>
    </row>
    <row r="111" spans="1:9" x14ac:dyDescent="0.25">
      <c r="A111" s="62" t="s">
        <v>120</v>
      </c>
      <c r="B111" s="83"/>
      <c r="C111" s="72"/>
      <c r="D111" s="21">
        <v>6521</v>
      </c>
      <c r="E111" s="24"/>
      <c r="F111" s="26"/>
      <c r="H111" s="95">
        <v>6</v>
      </c>
    </row>
    <row r="112" spans="1:9" x14ac:dyDescent="0.25">
      <c r="A112" s="62" t="s">
        <v>121</v>
      </c>
      <c r="B112" s="83"/>
      <c r="C112" s="72"/>
      <c r="D112" s="21">
        <v>6530</v>
      </c>
      <c r="E112" s="24"/>
      <c r="F112" s="26"/>
      <c r="H112" s="95">
        <v>7</v>
      </c>
    </row>
    <row r="113" spans="1:8" x14ac:dyDescent="0.25">
      <c r="A113" s="62" t="s">
        <v>122</v>
      </c>
      <c r="B113" s="83"/>
      <c r="C113" s="72"/>
      <c r="D113" s="21">
        <v>6531</v>
      </c>
      <c r="E113" s="24"/>
      <c r="F113" s="26"/>
      <c r="H113" s="95">
        <v>8</v>
      </c>
    </row>
    <row r="114" spans="1:8" x14ac:dyDescent="0.25">
      <c r="A114" s="62" t="s">
        <v>123</v>
      </c>
      <c r="B114" s="83"/>
      <c r="C114" s="72"/>
      <c r="D114" s="21">
        <v>6532</v>
      </c>
      <c r="E114" s="24"/>
      <c r="F114" s="26"/>
      <c r="H114" s="95">
        <v>9</v>
      </c>
    </row>
    <row r="115" spans="1:8" x14ac:dyDescent="0.25">
      <c r="A115" s="62" t="s">
        <v>124</v>
      </c>
      <c r="B115" s="83"/>
      <c r="C115" s="72"/>
      <c r="D115" s="21">
        <v>6535</v>
      </c>
      <c r="E115" s="24"/>
      <c r="F115" s="26"/>
      <c r="H115" s="95">
        <v>10</v>
      </c>
    </row>
    <row r="116" spans="1:8" x14ac:dyDescent="0.25">
      <c r="A116" s="62" t="s">
        <v>125</v>
      </c>
      <c r="B116" s="83"/>
      <c r="C116" s="72"/>
      <c r="D116" s="21">
        <v>6536</v>
      </c>
      <c r="E116" s="24"/>
      <c r="F116" s="26"/>
      <c r="H116" s="95">
        <v>11</v>
      </c>
    </row>
    <row r="117" spans="1:8" x14ac:dyDescent="0.25">
      <c r="A117" s="62" t="s">
        <v>126</v>
      </c>
      <c r="B117" s="83"/>
      <c r="C117" s="72"/>
      <c r="D117" s="21">
        <v>6537</v>
      </c>
      <c r="E117" s="24"/>
      <c r="F117" s="26"/>
      <c r="H117" s="95">
        <v>12</v>
      </c>
    </row>
    <row r="118" spans="1:8" x14ac:dyDescent="0.25">
      <c r="A118" s="62" t="s">
        <v>127</v>
      </c>
      <c r="B118" s="83"/>
      <c r="C118" s="72"/>
      <c r="D118" s="21">
        <v>6540</v>
      </c>
      <c r="E118" s="24"/>
      <c r="F118" s="26"/>
      <c r="H118" s="95">
        <v>13</v>
      </c>
    </row>
    <row r="119" spans="1:8" x14ac:dyDescent="0.25">
      <c r="A119" s="62" t="s">
        <v>128</v>
      </c>
      <c r="B119" s="83"/>
      <c r="C119" s="72"/>
      <c r="D119" s="21">
        <v>6541</v>
      </c>
      <c r="E119" s="24"/>
      <c r="F119" s="26"/>
      <c r="H119" s="95">
        <v>14</v>
      </c>
    </row>
    <row r="120" spans="1:8" x14ac:dyDescent="0.25">
      <c r="A120" s="62" t="s">
        <v>129</v>
      </c>
      <c r="B120" s="83"/>
      <c r="C120" s="72"/>
      <c r="D120" s="21">
        <v>6542</v>
      </c>
      <c r="E120" s="24"/>
      <c r="F120" s="26"/>
      <c r="H120" s="95">
        <v>15</v>
      </c>
    </row>
    <row r="121" spans="1:8" x14ac:dyDescent="0.25">
      <c r="A121" s="62" t="s">
        <v>130</v>
      </c>
      <c r="B121" s="83"/>
      <c r="C121" s="72"/>
      <c r="D121" s="21">
        <v>6544</v>
      </c>
      <c r="E121" s="24"/>
      <c r="F121" s="26"/>
      <c r="H121" s="95">
        <v>16</v>
      </c>
    </row>
    <row r="122" spans="1:8" x14ac:dyDescent="0.25">
      <c r="A122" s="62" t="s">
        <v>131</v>
      </c>
      <c r="B122" s="83"/>
      <c r="C122" s="72"/>
      <c r="D122" s="21">
        <v>6545</v>
      </c>
      <c r="E122" s="24"/>
      <c r="F122" s="26"/>
      <c r="H122" s="95">
        <v>17</v>
      </c>
    </row>
    <row r="123" spans="1:8" x14ac:dyDescent="0.25">
      <c r="A123" s="62" t="s">
        <v>132</v>
      </c>
      <c r="B123" s="83"/>
      <c r="C123" s="72"/>
      <c r="D123" s="21">
        <v>6546</v>
      </c>
      <c r="E123" s="24"/>
      <c r="F123" s="26"/>
      <c r="H123" s="95">
        <v>18</v>
      </c>
    </row>
    <row r="124" spans="1:8" x14ac:dyDescent="0.25">
      <c r="A124" s="62" t="s">
        <v>133</v>
      </c>
      <c r="B124" s="83"/>
      <c r="C124" s="72"/>
      <c r="D124" s="21">
        <v>6547</v>
      </c>
      <c r="E124" s="24"/>
      <c r="F124" s="26"/>
      <c r="H124" s="95">
        <v>19</v>
      </c>
    </row>
    <row r="125" spans="1:8" x14ac:dyDescent="0.25">
      <c r="A125" s="62" t="s">
        <v>134</v>
      </c>
      <c r="B125" s="83"/>
      <c r="C125" s="72"/>
      <c r="D125" s="21">
        <v>6549</v>
      </c>
      <c r="E125" s="24"/>
      <c r="F125" s="26"/>
      <c r="H125" s="95">
        <v>20</v>
      </c>
    </row>
    <row r="126" spans="1:8" x14ac:dyDescent="0.25">
      <c r="A126" s="62" t="s">
        <v>135</v>
      </c>
      <c r="B126" s="83"/>
      <c r="C126" s="72"/>
      <c r="D126" s="21">
        <v>6560</v>
      </c>
      <c r="E126" s="24"/>
      <c r="F126" s="26"/>
      <c r="H126" s="95">
        <v>21</v>
      </c>
    </row>
    <row r="127" spans="1:8" x14ac:dyDescent="0.25">
      <c r="A127" s="62" t="s">
        <v>136</v>
      </c>
      <c r="B127" s="83"/>
      <c r="C127" s="72"/>
      <c r="D127" s="21">
        <v>6561</v>
      </c>
      <c r="E127" s="24"/>
      <c r="F127" s="26"/>
      <c r="H127" s="95">
        <v>22</v>
      </c>
    </row>
    <row r="128" spans="1:8" x14ac:dyDescent="0.25">
      <c r="A128" s="62" t="s">
        <v>137</v>
      </c>
      <c r="B128" s="83"/>
      <c r="C128" s="72"/>
      <c r="D128" s="21">
        <v>6562</v>
      </c>
      <c r="E128" s="24"/>
      <c r="F128" s="26"/>
      <c r="H128" s="95">
        <v>23</v>
      </c>
    </row>
    <row r="129" spans="1:9" x14ac:dyDescent="0.25">
      <c r="A129" s="62" t="s">
        <v>138</v>
      </c>
      <c r="B129" s="83"/>
      <c r="C129" s="72"/>
      <c r="D129" s="21">
        <v>6525</v>
      </c>
      <c r="E129" s="24"/>
      <c r="F129" s="26"/>
      <c r="H129" s="95">
        <v>24</v>
      </c>
    </row>
    <row r="130" spans="1:9" x14ac:dyDescent="0.25">
      <c r="A130" s="62" t="s">
        <v>139</v>
      </c>
      <c r="B130" s="83"/>
      <c r="C130" s="72"/>
      <c r="D130" s="21">
        <v>6590</v>
      </c>
      <c r="E130" s="24"/>
      <c r="F130" s="26"/>
      <c r="H130" s="95">
        <v>25</v>
      </c>
    </row>
    <row r="131" spans="1:9" x14ac:dyDescent="0.25">
      <c r="A131" s="62" t="s">
        <v>140</v>
      </c>
      <c r="B131" s="83"/>
      <c r="C131" s="72"/>
      <c r="D131" s="21">
        <v>6591</v>
      </c>
      <c r="E131" s="24"/>
      <c r="F131" s="26"/>
      <c r="H131" s="95">
        <v>26</v>
      </c>
    </row>
    <row r="132" spans="1:9" x14ac:dyDescent="0.25">
      <c r="A132" s="130" t="s">
        <v>141</v>
      </c>
      <c r="B132" s="131"/>
      <c r="C132" s="132"/>
      <c r="D132" s="21"/>
      <c r="E132" s="28"/>
      <c r="F132" s="29">
        <f>SUM(E106:E131)</f>
        <v>0</v>
      </c>
      <c r="H132" s="95">
        <f>H131*1</f>
        <v>26</v>
      </c>
      <c r="I132" s="102">
        <f>H132-F132</f>
        <v>26</v>
      </c>
    </row>
    <row r="133" spans="1:9" x14ac:dyDescent="0.25">
      <c r="A133" s="62" t="s">
        <v>142</v>
      </c>
      <c r="B133" s="83"/>
      <c r="C133" s="72"/>
      <c r="D133" s="21">
        <v>6589</v>
      </c>
      <c r="E133" s="52">
        <f>D152</f>
        <v>0</v>
      </c>
      <c r="F133" s="26"/>
      <c r="H133" s="105">
        <f>E133</f>
        <v>0</v>
      </c>
    </row>
    <row r="134" spans="1:9" x14ac:dyDescent="0.25">
      <c r="A134" s="130" t="s">
        <v>143</v>
      </c>
      <c r="B134" s="131"/>
      <c r="C134" s="132"/>
      <c r="D134" s="21" t="s">
        <v>144</v>
      </c>
      <c r="E134" s="28"/>
      <c r="F134" s="29">
        <f>F132-ABS(E133)</f>
        <v>0</v>
      </c>
      <c r="H134" s="105">
        <f>H132+H133</f>
        <v>26</v>
      </c>
      <c r="I134" s="102">
        <f>H134-F134</f>
        <v>26</v>
      </c>
    </row>
    <row r="135" spans="1:9" x14ac:dyDescent="0.25">
      <c r="A135" s="30" t="s">
        <v>145</v>
      </c>
      <c r="B135" s="31"/>
      <c r="C135" s="31"/>
      <c r="D135" s="31"/>
      <c r="E135" s="32"/>
      <c r="F135" s="33"/>
    </row>
    <row r="136" spans="1:9" x14ac:dyDescent="0.25">
      <c r="A136" s="62" t="s">
        <v>146</v>
      </c>
      <c r="B136" s="83"/>
      <c r="C136" s="72"/>
      <c r="D136" s="21">
        <v>6710</v>
      </c>
      <c r="E136" s="24"/>
      <c r="F136" s="26"/>
      <c r="H136" s="95">
        <v>1</v>
      </c>
    </row>
    <row r="137" spans="1:9" x14ac:dyDescent="0.25">
      <c r="A137" s="62" t="s">
        <v>147</v>
      </c>
      <c r="B137" s="83"/>
      <c r="C137" s="72"/>
      <c r="D137" s="21">
        <v>6711</v>
      </c>
      <c r="E137" s="24"/>
      <c r="F137" s="26"/>
      <c r="H137" s="95">
        <v>2</v>
      </c>
    </row>
    <row r="138" spans="1:9" x14ac:dyDescent="0.25">
      <c r="A138" s="62" t="s">
        <v>148</v>
      </c>
      <c r="B138" s="83"/>
      <c r="C138" s="72"/>
      <c r="D138" s="21">
        <v>6719</v>
      </c>
      <c r="E138" s="24"/>
      <c r="F138" s="26"/>
      <c r="H138" s="95">
        <v>3</v>
      </c>
    </row>
    <row r="139" spans="1:9" x14ac:dyDescent="0.25">
      <c r="A139" s="62" t="s">
        <v>149</v>
      </c>
      <c r="B139" s="83"/>
      <c r="C139" s="72"/>
      <c r="D139" s="21">
        <v>6720</v>
      </c>
      <c r="E139" s="24"/>
      <c r="F139" s="26"/>
      <c r="H139" s="95">
        <v>4</v>
      </c>
    </row>
    <row r="140" spans="1:9" x14ac:dyDescent="0.25">
      <c r="A140" s="62" t="s">
        <v>150</v>
      </c>
      <c r="B140" s="83"/>
      <c r="C140" s="72"/>
      <c r="D140" s="21">
        <v>6721</v>
      </c>
      <c r="E140" s="24"/>
      <c r="F140" s="26"/>
      <c r="H140" s="95">
        <v>5</v>
      </c>
    </row>
    <row r="141" spans="1:9" x14ac:dyDescent="0.25">
      <c r="A141" s="62" t="s">
        <v>151</v>
      </c>
      <c r="B141" s="83"/>
      <c r="C141" s="72"/>
      <c r="D141" s="21">
        <v>6722</v>
      </c>
      <c r="E141" s="24"/>
      <c r="F141" s="26"/>
      <c r="H141" s="95">
        <v>6</v>
      </c>
    </row>
    <row r="142" spans="1:9" x14ac:dyDescent="0.25">
      <c r="A142" s="62" t="s">
        <v>152</v>
      </c>
      <c r="B142" s="83"/>
      <c r="C142" s="72"/>
      <c r="D142" s="21">
        <v>6723</v>
      </c>
      <c r="E142" s="24"/>
      <c r="F142" s="26"/>
      <c r="H142" s="95">
        <v>7</v>
      </c>
    </row>
    <row r="143" spans="1:9" x14ac:dyDescent="0.25">
      <c r="A143" s="44" t="s">
        <v>153</v>
      </c>
      <c r="B143" s="79"/>
      <c r="C143" s="70"/>
      <c r="D143" s="21" t="s">
        <v>154</v>
      </c>
      <c r="E143" s="28"/>
      <c r="F143" s="29">
        <f>SUM(E136:E142)</f>
        <v>0</v>
      </c>
      <c r="H143" s="95">
        <f>H142*1</f>
        <v>7</v>
      </c>
      <c r="I143" s="102">
        <f>H143-F143</f>
        <v>7</v>
      </c>
    </row>
    <row r="144" spans="1:9" x14ac:dyDescent="0.25">
      <c r="A144" s="30" t="s">
        <v>155</v>
      </c>
      <c r="B144" s="31"/>
      <c r="C144" s="31"/>
      <c r="D144" s="31"/>
      <c r="E144" s="32"/>
      <c r="F144" s="33"/>
    </row>
    <row r="145" spans="1:9" x14ac:dyDescent="0.25">
      <c r="A145" s="44"/>
      <c r="B145" s="79"/>
      <c r="C145" s="44" t="s">
        <v>156</v>
      </c>
      <c r="D145" s="21" t="s">
        <v>157</v>
      </c>
      <c r="E145" s="40"/>
      <c r="F145" s="29">
        <f>SUM(F97,F104,F134,F143)</f>
        <v>0</v>
      </c>
      <c r="G145" s="102"/>
    </row>
    <row r="146" spans="1:9" x14ac:dyDescent="0.25">
      <c r="A146" s="44"/>
      <c r="B146" s="79"/>
      <c r="C146" s="44" t="s">
        <v>158</v>
      </c>
      <c r="D146" s="21" t="s">
        <v>159</v>
      </c>
      <c r="E146" s="34"/>
      <c r="F146" s="29">
        <f>F83-F145</f>
        <v>0</v>
      </c>
      <c r="G146" s="102"/>
    </row>
    <row r="147" spans="1:9" x14ac:dyDescent="0.25">
      <c r="A147" s="113" t="s">
        <v>160</v>
      </c>
      <c r="B147" s="113"/>
      <c r="C147" s="113"/>
      <c r="D147" s="113"/>
      <c r="E147" s="114"/>
      <c r="F147" s="94">
        <f>F165</f>
        <v>0</v>
      </c>
      <c r="G147" s="95" t="str">
        <f>IF(F147=0,"No","Yes")</f>
        <v>No</v>
      </c>
    </row>
    <row r="148" spans="1:9" x14ac:dyDescent="0.25">
      <c r="A148" s="45"/>
      <c r="B148" s="45"/>
      <c r="C148" s="45"/>
      <c r="D148" s="113" t="s">
        <v>161</v>
      </c>
      <c r="E148" s="114"/>
      <c r="F148" s="46">
        <f>IF(IFERROR(F146/F147,"E")="E",0,F146/F147)</f>
        <v>0</v>
      </c>
    </row>
    <row r="149" spans="1:9" x14ac:dyDescent="0.25">
      <c r="A149" s="45"/>
      <c r="B149" s="45"/>
      <c r="C149" s="45"/>
      <c r="D149" s="45"/>
      <c r="E149" s="50"/>
      <c r="F149" s="51"/>
    </row>
    <row r="150" spans="1:9" x14ac:dyDescent="0.25">
      <c r="A150" s="117" t="s">
        <v>168</v>
      </c>
      <c r="B150" s="118"/>
      <c r="C150" s="118"/>
      <c r="D150" s="118"/>
      <c r="E150" s="118"/>
      <c r="F150" s="119"/>
    </row>
    <row r="151" spans="1:9" x14ac:dyDescent="0.25">
      <c r="C151" s="45" t="s">
        <v>162</v>
      </c>
      <c r="D151" s="99"/>
      <c r="E151" s="106" t="s">
        <v>186</v>
      </c>
      <c r="F151" s="107">
        <f>-D151</f>
        <v>0</v>
      </c>
      <c r="H151" s="95" t="s">
        <v>187</v>
      </c>
      <c r="I151" s="95" t="s">
        <v>188</v>
      </c>
    </row>
    <row r="152" spans="1:9" x14ac:dyDescent="0.25">
      <c r="C152" s="45" t="s">
        <v>185</v>
      </c>
      <c r="D152" s="99"/>
      <c r="E152" s="106">
        <v>1317</v>
      </c>
      <c r="F152" s="108"/>
    </row>
    <row r="153" spans="1:9" x14ac:dyDescent="0.25">
      <c r="C153" s="45" t="s">
        <v>163</v>
      </c>
      <c r="D153" s="99"/>
      <c r="E153" s="106">
        <v>1318</v>
      </c>
      <c r="F153" s="108"/>
    </row>
    <row r="154" spans="1:9" x14ac:dyDescent="0.25">
      <c r="C154" s="45" t="s">
        <v>164</v>
      </c>
      <c r="D154" s="99"/>
      <c r="E154" s="106">
        <v>1319</v>
      </c>
      <c r="F154" s="108"/>
    </row>
    <row r="155" spans="1:9" x14ac:dyDescent="0.25">
      <c r="C155" s="45" t="s">
        <v>171</v>
      </c>
      <c r="D155" s="100">
        <f>D151+SUM(D152:D154)</f>
        <v>0</v>
      </c>
      <c r="E155" s="106">
        <v>1320</v>
      </c>
      <c r="F155" s="108"/>
      <c r="G155" s="95">
        <f>IF(D155=0,1,0)</f>
        <v>1</v>
      </c>
    </row>
    <row r="156" spans="1:9" ht="8.4499999999999993" customHeight="1" x14ac:dyDescent="0.25">
      <c r="C156" s="45"/>
      <c r="D156" s="98"/>
      <c r="E156" s="45"/>
      <c r="F156" s="47"/>
    </row>
    <row r="157" spans="1:9" x14ac:dyDescent="0.25">
      <c r="A157" s="117" t="s">
        <v>169</v>
      </c>
      <c r="B157" s="118"/>
      <c r="C157" s="118"/>
      <c r="D157" s="118"/>
      <c r="E157" s="118"/>
      <c r="F157" s="119"/>
    </row>
    <row r="158" spans="1:9" x14ac:dyDescent="0.25">
      <c r="A158" s="55" t="s">
        <v>170</v>
      </c>
      <c r="B158" s="55" t="s">
        <v>174</v>
      </c>
      <c r="C158" s="55" t="s">
        <v>164</v>
      </c>
      <c r="D158" s="55" t="s">
        <v>175</v>
      </c>
      <c r="E158" s="54" t="s">
        <v>176</v>
      </c>
      <c r="F158" s="54" t="s">
        <v>177</v>
      </c>
    </row>
    <row r="159" spans="1:9" x14ac:dyDescent="0.25">
      <c r="A159" s="90"/>
      <c r="B159" s="87"/>
      <c r="C159" s="91"/>
      <c r="D159" s="92"/>
      <c r="E159" s="92"/>
      <c r="F159" s="88" t="str">
        <f>IF(IFERROR(PMT(C159/12,D159*12,-B159)*12,"E")="E","",PMT(C159/12,D159*12,-B159)*12)</f>
        <v/>
      </c>
    </row>
    <row r="160" spans="1:9" x14ac:dyDescent="0.25">
      <c r="A160" s="90"/>
      <c r="B160" s="87"/>
      <c r="C160" s="91"/>
      <c r="D160" s="92"/>
      <c r="E160" s="92"/>
      <c r="F160" s="88" t="str">
        <f t="shared" ref="F160:F164" si="0">IF(IFERROR(PMT(C160/12,D160*12,-B160)*12,"E")="E","",PMT(C160/12,D160*12,-B160)*12)</f>
        <v/>
      </c>
    </row>
    <row r="161" spans="1:6" x14ac:dyDescent="0.25">
      <c r="A161" s="90"/>
      <c r="B161" s="87"/>
      <c r="C161" s="91"/>
      <c r="D161" s="92"/>
      <c r="E161" s="92"/>
      <c r="F161" s="88" t="str">
        <f t="shared" si="0"/>
        <v/>
      </c>
    </row>
    <row r="162" spans="1:6" x14ac:dyDescent="0.25">
      <c r="A162" s="90"/>
      <c r="B162" s="87"/>
      <c r="C162" s="91"/>
      <c r="D162" s="92"/>
      <c r="E162" s="92"/>
      <c r="F162" s="88" t="str">
        <f t="shared" si="0"/>
        <v/>
      </c>
    </row>
    <row r="163" spans="1:6" x14ac:dyDescent="0.25">
      <c r="A163" s="90"/>
      <c r="B163" s="87"/>
      <c r="C163" s="91"/>
      <c r="D163" s="92"/>
      <c r="E163" s="92"/>
      <c r="F163" s="88" t="str">
        <f t="shared" si="0"/>
        <v/>
      </c>
    </row>
    <row r="164" spans="1:6" x14ac:dyDescent="0.25">
      <c r="A164" s="90"/>
      <c r="B164" s="87"/>
      <c r="C164" s="91"/>
      <c r="D164" s="92"/>
      <c r="E164" s="92"/>
      <c r="F164" s="88" t="str">
        <f t="shared" si="0"/>
        <v/>
      </c>
    </row>
    <row r="165" spans="1:6" x14ac:dyDescent="0.25">
      <c r="B165" s="50"/>
      <c r="C165" s="50"/>
      <c r="D165" s="89"/>
      <c r="E165" s="50" t="s">
        <v>178</v>
      </c>
      <c r="F165" s="93">
        <f>SUM(F159:F164)</f>
        <v>0</v>
      </c>
    </row>
    <row r="166" spans="1:6" x14ac:dyDescent="0.25">
      <c r="A166" s="45"/>
      <c r="B166" s="45"/>
      <c r="C166" s="45"/>
      <c r="D166" s="103"/>
      <c r="E166" s="45"/>
      <c r="F166" s="47"/>
    </row>
    <row r="167" spans="1:6" ht="8.4499999999999993" customHeight="1" x14ac:dyDescent="0.25">
      <c r="A167" s="115" t="s">
        <v>165</v>
      </c>
      <c r="B167" s="115"/>
      <c r="C167" s="115"/>
      <c r="D167" s="115"/>
      <c r="E167" s="115"/>
      <c r="F167" s="115"/>
    </row>
    <row r="168" spans="1:6" x14ac:dyDescent="0.25">
      <c r="A168" s="115"/>
      <c r="B168" s="115"/>
      <c r="C168" s="115"/>
      <c r="D168" s="115"/>
      <c r="E168" s="115"/>
      <c r="F168" s="115"/>
    </row>
    <row r="169" spans="1:6" x14ac:dyDescent="0.25">
      <c r="A169" s="115"/>
      <c r="B169" s="115"/>
      <c r="C169" s="115"/>
      <c r="D169" s="115"/>
      <c r="E169" s="115"/>
      <c r="F169" s="115"/>
    </row>
    <row r="170" spans="1:6" x14ac:dyDescent="0.25">
      <c r="A170" s="115"/>
      <c r="B170" s="115"/>
      <c r="C170" s="115"/>
      <c r="D170" s="115"/>
      <c r="E170" s="115"/>
      <c r="F170" s="115"/>
    </row>
    <row r="171" spans="1:6" x14ac:dyDescent="0.25">
      <c r="A171" s="48"/>
      <c r="B171" s="48"/>
      <c r="C171" s="48"/>
      <c r="D171" s="48"/>
      <c r="E171" s="48"/>
      <c r="F171" s="48"/>
    </row>
    <row r="172" spans="1:6" x14ac:dyDescent="0.25">
      <c r="A172" s="116" t="s">
        <v>166</v>
      </c>
      <c r="B172" s="116"/>
      <c r="C172" s="116"/>
      <c r="D172" s="116"/>
      <c r="E172" s="116"/>
      <c r="F172" s="116"/>
    </row>
    <row r="173" spans="1:6" x14ac:dyDescent="0.25">
      <c r="A173" s="116"/>
      <c r="B173" s="116"/>
      <c r="C173" s="116"/>
      <c r="D173" s="116"/>
      <c r="E173" s="116"/>
      <c r="F173" s="116"/>
    </row>
    <row r="174" spans="1:6" x14ac:dyDescent="0.25">
      <c r="A174" s="116"/>
      <c r="B174" s="116"/>
      <c r="C174" s="116"/>
      <c r="D174" s="116"/>
      <c r="E174" s="116"/>
      <c r="F174" s="116"/>
    </row>
    <row r="175" spans="1:6" x14ac:dyDescent="0.25">
      <c r="A175" s="116"/>
      <c r="B175" s="116"/>
      <c r="C175" s="116"/>
      <c r="D175" s="116"/>
      <c r="E175" s="116"/>
      <c r="F175" s="116"/>
    </row>
    <row r="176" spans="1:6" x14ac:dyDescent="0.25">
      <c r="A176" s="116"/>
      <c r="B176" s="116"/>
      <c r="C176" s="116"/>
      <c r="D176" s="116"/>
      <c r="E176" s="116"/>
      <c r="F176" s="116"/>
    </row>
    <row r="177" spans="1:6" x14ac:dyDescent="0.25">
      <c r="A177" s="49"/>
      <c r="B177" s="49"/>
      <c r="C177" s="49"/>
      <c r="D177" s="49"/>
      <c r="E177" s="49"/>
      <c r="F177" s="49"/>
    </row>
    <row r="178" spans="1:6" x14ac:dyDescent="0.25">
      <c r="A178" s="116" t="s">
        <v>167</v>
      </c>
      <c r="B178" s="116"/>
      <c r="C178" s="116"/>
      <c r="D178" s="116"/>
      <c r="E178" s="116"/>
      <c r="F178" s="116"/>
    </row>
    <row r="179" spans="1:6" x14ac:dyDescent="0.25">
      <c r="A179" s="116"/>
      <c r="B179" s="116"/>
      <c r="C179" s="116"/>
      <c r="D179" s="116"/>
      <c r="E179" s="116"/>
      <c r="F179" s="116"/>
    </row>
  </sheetData>
  <sheetProtection algorithmName="SHA-512" hashValue="OYgyMMld98RXaN8oRbzjU/eC1QtSqW0avYlM3iqPgUmYaykW+nwEmcYnkZjX/HqHkhQYmNo3ToRx5/Mg+QGNwg==" saltValue="h7XX4LiATxkB45FMIdwThA==" spinCount="100000" sheet="1" objects="1" scenarios="1"/>
  <dataConsolidate/>
  <mergeCells count="16">
    <mergeCell ref="A147:E147"/>
    <mergeCell ref="A7:A9"/>
    <mergeCell ref="A4:F4"/>
    <mergeCell ref="D1:E1"/>
    <mergeCell ref="D2:E2"/>
    <mergeCell ref="D7:F7"/>
    <mergeCell ref="D8:F8"/>
    <mergeCell ref="D9:F9"/>
    <mergeCell ref="A132:C132"/>
    <mergeCell ref="A134:C134"/>
    <mergeCell ref="D148:E148"/>
    <mergeCell ref="A167:F170"/>
    <mergeCell ref="A172:F176"/>
    <mergeCell ref="A178:F179"/>
    <mergeCell ref="A150:F150"/>
    <mergeCell ref="A157:F157"/>
  </mergeCells>
  <dataValidations count="4">
    <dataValidation type="list" allowBlank="1" showInputMessage="1" showErrorMessage="1" sqref="D11:D12" xr:uid="{A5BCE3D7-AADD-47D8-9025-0A9A3EA69F71}">
      <formula1>"Yes, No"</formula1>
    </dataValidation>
    <dataValidation type="decimal" operator="greaterThanOrEqual" allowBlank="1" showInputMessage="1" showErrorMessage="1" errorTitle="Error" error="Value must be positive" sqref="E69:E71" xr:uid="{844664C2-4C4F-4B19-8337-6265C0C8C4B0}">
      <formula1>0</formula1>
    </dataValidation>
    <dataValidation type="decimal" operator="greaterThanOrEqual" allowBlank="1" showInputMessage="1" showErrorMessage="1" sqref="D151 D153:D154" xr:uid="{B0C56509-512A-4CB5-B362-02F9D31B7F88}">
      <formula1>0</formula1>
    </dataValidation>
    <dataValidation type="decimal" operator="lessThanOrEqual" allowBlank="1" showInputMessage="1" showErrorMessage="1" errorTitle="Error" error="Value must be negative" sqref="D152" xr:uid="{2B118DCF-C03F-465A-A6B7-4BACBF326810}">
      <formula1>0</formula1>
    </dataValidation>
  </dataValidations>
  <pageMargins left="0.7" right="0.7" top="0.75" bottom="0.75" header="0.3" footer="0.3"/>
  <pageSetup scale="82"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2A906-9D34-4FD0-AC21-EAA7DBE375D7}">
  <dimension ref="A1:E98"/>
  <sheetViews>
    <sheetView topLeftCell="A61" workbookViewId="0">
      <selection activeCell="C27" sqref="C27"/>
    </sheetView>
  </sheetViews>
  <sheetFormatPr defaultRowHeight="15" x14ac:dyDescent="0.25"/>
  <cols>
    <col min="1" max="1" width="4.28515625" bestFit="1" customWidth="1"/>
    <col min="2" max="2" width="28.42578125" bestFit="1" customWidth="1"/>
    <col min="3" max="3" width="49.85546875" bestFit="1" customWidth="1"/>
    <col min="4" max="4" width="51.7109375" bestFit="1" customWidth="1"/>
    <col min="5" max="5" width="8.28515625" bestFit="1" customWidth="1"/>
  </cols>
  <sheetData>
    <row r="1" spans="1:5" x14ac:dyDescent="0.25">
      <c r="A1" t="s">
        <v>189</v>
      </c>
      <c r="B1" t="s">
        <v>190</v>
      </c>
      <c r="C1" t="s">
        <v>191</v>
      </c>
      <c r="D1" t="s">
        <v>192</v>
      </c>
      <c r="E1" t="s">
        <v>193</v>
      </c>
    </row>
    <row r="2" spans="1:5" x14ac:dyDescent="0.25">
      <c r="A2">
        <v>1</v>
      </c>
      <c r="B2" t="s">
        <v>8</v>
      </c>
      <c r="C2" t="s">
        <v>194</v>
      </c>
      <c r="D2" s="109" t="s">
        <v>13</v>
      </c>
      <c r="E2" s="110">
        <v>1120</v>
      </c>
    </row>
    <row r="3" spans="1:5" x14ac:dyDescent="0.25">
      <c r="A3">
        <v>2</v>
      </c>
      <c r="B3" t="s">
        <v>8</v>
      </c>
      <c r="C3" t="s">
        <v>194</v>
      </c>
      <c r="D3" s="109" t="s">
        <v>14</v>
      </c>
      <c r="E3" s="110">
        <v>1135</v>
      </c>
    </row>
    <row r="4" spans="1:5" x14ac:dyDescent="0.25">
      <c r="A4">
        <v>3</v>
      </c>
      <c r="B4" t="s">
        <v>8</v>
      </c>
      <c r="C4" t="s">
        <v>194</v>
      </c>
      <c r="D4" s="109" t="s">
        <v>15</v>
      </c>
      <c r="E4" s="110">
        <v>1140</v>
      </c>
    </row>
    <row r="5" spans="1:5" x14ac:dyDescent="0.25">
      <c r="A5">
        <v>4</v>
      </c>
      <c r="B5" t="s">
        <v>8</v>
      </c>
      <c r="C5" t="s">
        <v>194</v>
      </c>
      <c r="D5" s="109" t="s">
        <v>16</v>
      </c>
      <c r="E5" s="110">
        <v>1170</v>
      </c>
    </row>
    <row r="6" spans="1:5" x14ac:dyDescent="0.25">
      <c r="A6">
        <v>5</v>
      </c>
      <c r="B6" t="s">
        <v>8</v>
      </c>
      <c r="C6" t="s">
        <v>194</v>
      </c>
      <c r="D6" s="109" t="s">
        <v>17</v>
      </c>
      <c r="E6" s="110">
        <v>1180</v>
      </c>
    </row>
    <row r="7" spans="1:5" x14ac:dyDescent="0.25">
      <c r="A7">
        <v>6</v>
      </c>
      <c r="B7" t="s">
        <v>8</v>
      </c>
      <c r="C7" t="s">
        <v>194</v>
      </c>
      <c r="D7" s="109" t="s">
        <v>18</v>
      </c>
      <c r="E7" s="110">
        <v>1190</v>
      </c>
    </row>
    <row r="8" spans="1:5" x14ac:dyDescent="0.25">
      <c r="A8">
        <v>7</v>
      </c>
      <c r="B8" t="s">
        <v>8</v>
      </c>
      <c r="C8" t="s">
        <v>194</v>
      </c>
      <c r="D8" s="109" t="s">
        <v>19</v>
      </c>
      <c r="E8" s="110">
        <v>1200</v>
      </c>
    </row>
    <row r="9" spans="1:5" x14ac:dyDescent="0.25">
      <c r="A9">
        <v>8</v>
      </c>
      <c r="B9" t="s">
        <v>8</v>
      </c>
      <c r="C9" t="s">
        <v>195</v>
      </c>
      <c r="D9" s="109" t="s">
        <v>196</v>
      </c>
      <c r="E9" s="110">
        <v>1310</v>
      </c>
    </row>
    <row r="10" spans="1:5" x14ac:dyDescent="0.25">
      <c r="A10">
        <v>9</v>
      </c>
      <c r="B10" t="s">
        <v>8</v>
      </c>
      <c r="C10" t="s">
        <v>195</v>
      </c>
      <c r="D10" s="109" t="s">
        <v>197</v>
      </c>
      <c r="E10" s="110">
        <v>1330</v>
      </c>
    </row>
    <row r="11" spans="1:5" x14ac:dyDescent="0.25">
      <c r="A11">
        <v>10</v>
      </c>
      <c r="B11" t="s">
        <v>8</v>
      </c>
      <c r="C11" t="s">
        <v>24</v>
      </c>
      <c r="D11" s="109" t="s">
        <v>25</v>
      </c>
      <c r="E11" s="110">
        <v>1410</v>
      </c>
    </row>
    <row r="12" spans="1:5" x14ac:dyDescent="0.25">
      <c r="A12">
        <v>11</v>
      </c>
      <c r="B12" t="s">
        <v>8</v>
      </c>
      <c r="C12" t="s">
        <v>24</v>
      </c>
      <c r="D12" s="109" t="s">
        <v>26</v>
      </c>
      <c r="E12" s="110">
        <v>1420</v>
      </c>
    </row>
    <row r="13" spans="1:5" x14ac:dyDescent="0.25">
      <c r="A13">
        <v>12</v>
      </c>
      <c r="B13" t="s">
        <v>8</v>
      </c>
      <c r="C13" t="s">
        <v>24</v>
      </c>
      <c r="D13" s="109" t="s">
        <v>27</v>
      </c>
      <c r="E13" s="110">
        <v>1460</v>
      </c>
    </row>
    <row r="14" spans="1:5" x14ac:dyDescent="0.25">
      <c r="A14">
        <v>13</v>
      </c>
      <c r="B14" t="s">
        <v>8</v>
      </c>
      <c r="C14" t="s">
        <v>24</v>
      </c>
      <c r="D14" s="109" t="s">
        <v>28</v>
      </c>
      <c r="E14" s="110">
        <v>1490</v>
      </c>
    </row>
    <row r="15" spans="1:5" x14ac:dyDescent="0.25">
      <c r="A15">
        <v>15</v>
      </c>
      <c r="B15" t="s">
        <v>8</v>
      </c>
      <c r="C15" t="s">
        <v>24</v>
      </c>
      <c r="D15" s="109" t="s">
        <v>31</v>
      </c>
      <c r="E15" s="110">
        <v>1495</v>
      </c>
    </row>
    <row r="16" spans="1:5" x14ac:dyDescent="0.25">
      <c r="A16">
        <v>17</v>
      </c>
      <c r="B16" t="s">
        <v>8</v>
      </c>
      <c r="C16" t="s">
        <v>34</v>
      </c>
      <c r="D16" s="109" t="s">
        <v>35</v>
      </c>
      <c r="E16" s="110">
        <v>1590</v>
      </c>
    </row>
    <row r="17" spans="1:5" x14ac:dyDescent="0.25">
      <c r="A17">
        <v>18</v>
      </c>
      <c r="B17" t="s">
        <v>40</v>
      </c>
      <c r="C17" t="s">
        <v>41</v>
      </c>
      <c r="D17" s="109" t="s">
        <v>42</v>
      </c>
      <c r="E17" s="110">
        <v>2110</v>
      </c>
    </row>
    <row r="18" spans="1:5" x14ac:dyDescent="0.25">
      <c r="A18">
        <v>19</v>
      </c>
      <c r="B18" t="s">
        <v>40</v>
      </c>
      <c r="C18" t="s">
        <v>41</v>
      </c>
      <c r="D18" s="109" t="s">
        <v>43</v>
      </c>
      <c r="E18" s="110">
        <v>2120</v>
      </c>
    </row>
    <row r="19" spans="1:5" x14ac:dyDescent="0.25">
      <c r="A19">
        <v>20</v>
      </c>
      <c r="B19" t="s">
        <v>40</v>
      </c>
      <c r="C19" t="s">
        <v>41</v>
      </c>
      <c r="D19" s="109" t="s">
        <v>44</v>
      </c>
      <c r="E19" s="110">
        <v>2150</v>
      </c>
    </row>
    <row r="20" spans="1:5" x14ac:dyDescent="0.25">
      <c r="A20">
        <v>21</v>
      </c>
      <c r="B20" t="s">
        <v>40</v>
      </c>
      <c r="C20" t="s">
        <v>41</v>
      </c>
      <c r="D20" s="109" t="s">
        <v>45</v>
      </c>
      <c r="E20" s="110">
        <v>2160</v>
      </c>
    </row>
    <row r="21" spans="1:5" x14ac:dyDescent="0.25">
      <c r="A21">
        <v>22</v>
      </c>
      <c r="B21" t="s">
        <v>40</v>
      </c>
      <c r="C21" t="s">
        <v>41</v>
      </c>
      <c r="D21" s="109" t="s">
        <v>46</v>
      </c>
      <c r="E21" s="110">
        <v>2190</v>
      </c>
    </row>
    <row r="22" spans="1:5" x14ac:dyDescent="0.25">
      <c r="A22">
        <v>23</v>
      </c>
      <c r="B22" t="s">
        <v>40</v>
      </c>
      <c r="C22" t="s">
        <v>41</v>
      </c>
      <c r="D22" s="109" t="s">
        <v>47</v>
      </c>
      <c r="E22" s="110">
        <v>2210</v>
      </c>
    </row>
    <row r="23" spans="1:5" x14ac:dyDescent="0.25">
      <c r="A23">
        <v>24</v>
      </c>
      <c r="B23" t="s">
        <v>40</v>
      </c>
      <c r="C23" t="s">
        <v>50</v>
      </c>
      <c r="D23" s="109" t="s">
        <v>51</v>
      </c>
      <c r="E23" s="110">
        <v>2310</v>
      </c>
    </row>
    <row r="24" spans="1:5" x14ac:dyDescent="0.25">
      <c r="A24">
        <v>25</v>
      </c>
      <c r="B24" t="s">
        <v>40</v>
      </c>
      <c r="C24" t="s">
        <v>50</v>
      </c>
      <c r="D24" s="109" t="s">
        <v>52</v>
      </c>
      <c r="E24" s="110">
        <v>2320</v>
      </c>
    </row>
    <row r="25" spans="1:5" x14ac:dyDescent="0.25">
      <c r="A25">
        <v>26</v>
      </c>
      <c r="B25" t="s">
        <v>40</v>
      </c>
      <c r="C25" t="s">
        <v>50</v>
      </c>
      <c r="D25" s="109" t="s">
        <v>53</v>
      </c>
      <c r="E25" s="110">
        <v>2330</v>
      </c>
    </row>
    <row r="26" spans="1:5" x14ac:dyDescent="0.25">
      <c r="A26">
        <v>27</v>
      </c>
      <c r="B26" t="s">
        <v>40</v>
      </c>
      <c r="C26" t="s">
        <v>50</v>
      </c>
      <c r="D26" s="109" t="s">
        <v>54</v>
      </c>
      <c r="E26" s="110">
        <v>2390</v>
      </c>
    </row>
    <row r="27" spans="1:5" x14ac:dyDescent="0.25">
      <c r="A27">
        <v>28</v>
      </c>
      <c r="B27" t="s">
        <v>40</v>
      </c>
      <c r="C27" t="s">
        <v>50</v>
      </c>
      <c r="D27" s="109" t="s">
        <v>59</v>
      </c>
      <c r="E27" s="110">
        <v>3130</v>
      </c>
    </row>
    <row r="28" spans="1:5" x14ac:dyDescent="0.25">
      <c r="A28">
        <v>29</v>
      </c>
      <c r="B28" t="s">
        <v>62</v>
      </c>
      <c r="C28" t="s">
        <v>63</v>
      </c>
      <c r="D28" s="111" t="s">
        <v>64</v>
      </c>
      <c r="E28" s="110">
        <v>5120</v>
      </c>
    </row>
    <row r="29" spans="1:5" x14ac:dyDescent="0.25">
      <c r="A29">
        <v>30</v>
      </c>
      <c r="B29" t="s">
        <v>62</v>
      </c>
      <c r="C29" t="s">
        <v>63</v>
      </c>
      <c r="D29" s="109" t="s">
        <v>65</v>
      </c>
      <c r="E29" s="110">
        <v>5121</v>
      </c>
    </row>
    <row r="30" spans="1:5" x14ac:dyDescent="0.25">
      <c r="A30">
        <v>31</v>
      </c>
      <c r="B30" t="s">
        <v>62</v>
      </c>
      <c r="C30" t="s">
        <v>63</v>
      </c>
      <c r="D30" s="111" t="s">
        <v>66</v>
      </c>
      <c r="E30" s="110">
        <v>5140</v>
      </c>
    </row>
    <row r="31" spans="1:5" x14ac:dyDescent="0.25">
      <c r="A31">
        <v>32</v>
      </c>
      <c r="B31" t="s">
        <v>62</v>
      </c>
      <c r="C31" t="s">
        <v>63</v>
      </c>
      <c r="D31" s="111" t="s">
        <v>67</v>
      </c>
      <c r="E31" s="110">
        <v>5190</v>
      </c>
    </row>
    <row r="32" spans="1:5" x14ac:dyDescent="0.25">
      <c r="A32">
        <v>33</v>
      </c>
      <c r="B32" t="s">
        <v>62</v>
      </c>
      <c r="C32" t="s">
        <v>70</v>
      </c>
      <c r="D32" s="111" t="s">
        <v>71</v>
      </c>
      <c r="E32" s="110">
        <v>5220</v>
      </c>
    </row>
    <row r="33" spans="1:5" x14ac:dyDescent="0.25">
      <c r="A33">
        <v>34</v>
      </c>
      <c r="B33" t="s">
        <v>62</v>
      </c>
      <c r="C33" t="s">
        <v>70</v>
      </c>
      <c r="D33" s="111" t="s">
        <v>72</v>
      </c>
      <c r="E33" s="110">
        <v>5240</v>
      </c>
    </row>
    <row r="34" spans="1:5" x14ac:dyDescent="0.25">
      <c r="A34">
        <v>35</v>
      </c>
      <c r="B34" t="s">
        <v>62</v>
      </c>
      <c r="C34" t="s">
        <v>70</v>
      </c>
      <c r="D34" s="111" t="s">
        <v>73</v>
      </c>
      <c r="E34" s="110">
        <v>5290</v>
      </c>
    </row>
    <row r="35" spans="1:5" x14ac:dyDescent="0.25">
      <c r="A35">
        <v>36</v>
      </c>
      <c r="B35" t="s">
        <v>62</v>
      </c>
      <c r="C35" t="s">
        <v>78</v>
      </c>
      <c r="D35" s="111" t="s">
        <v>79</v>
      </c>
      <c r="E35" s="110">
        <v>5440</v>
      </c>
    </row>
    <row r="36" spans="1:5" x14ac:dyDescent="0.25">
      <c r="A36">
        <v>37</v>
      </c>
      <c r="B36" t="s">
        <v>62</v>
      </c>
      <c r="C36" t="s">
        <v>78</v>
      </c>
      <c r="D36" s="111" t="s">
        <v>80</v>
      </c>
      <c r="E36" s="110">
        <v>5490</v>
      </c>
    </row>
    <row r="37" spans="1:5" x14ac:dyDescent="0.25">
      <c r="A37">
        <v>38</v>
      </c>
      <c r="B37" t="s">
        <v>62</v>
      </c>
      <c r="C37" t="s">
        <v>83</v>
      </c>
      <c r="D37" s="111" t="s">
        <v>84</v>
      </c>
      <c r="E37" s="110">
        <v>5910</v>
      </c>
    </row>
    <row r="38" spans="1:5" x14ac:dyDescent="0.25">
      <c r="A38">
        <v>39</v>
      </c>
      <c r="B38" t="s">
        <v>62</v>
      </c>
      <c r="C38" t="s">
        <v>83</v>
      </c>
      <c r="D38" s="111" t="s">
        <v>85</v>
      </c>
      <c r="E38" s="110">
        <v>5920</v>
      </c>
    </row>
    <row r="39" spans="1:5" x14ac:dyDescent="0.25">
      <c r="A39">
        <v>40</v>
      </c>
      <c r="B39" t="s">
        <v>62</v>
      </c>
      <c r="C39" t="s">
        <v>83</v>
      </c>
      <c r="D39" s="111" t="s">
        <v>86</v>
      </c>
      <c r="E39" s="110">
        <v>5990</v>
      </c>
    </row>
    <row r="40" spans="1:5" x14ac:dyDescent="0.25">
      <c r="A40">
        <v>41</v>
      </c>
      <c r="B40" t="s">
        <v>91</v>
      </c>
      <c r="C40" t="s">
        <v>92</v>
      </c>
      <c r="D40" s="111" t="s">
        <v>93</v>
      </c>
      <c r="E40" s="110">
        <v>6210</v>
      </c>
    </row>
    <row r="41" spans="1:5" x14ac:dyDescent="0.25">
      <c r="A41">
        <v>42</v>
      </c>
      <c r="B41" t="s">
        <v>91</v>
      </c>
      <c r="C41" t="s">
        <v>92</v>
      </c>
      <c r="D41" s="111" t="s">
        <v>94</v>
      </c>
      <c r="E41" s="110">
        <v>6250</v>
      </c>
    </row>
    <row r="42" spans="1:5" x14ac:dyDescent="0.25">
      <c r="A42">
        <v>43</v>
      </c>
      <c r="B42" t="s">
        <v>91</v>
      </c>
      <c r="C42" t="s">
        <v>92</v>
      </c>
      <c r="D42" s="111" t="s">
        <v>95</v>
      </c>
      <c r="E42" s="110">
        <v>6310</v>
      </c>
    </row>
    <row r="43" spans="1:5" x14ac:dyDescent="0.25">
      <c r="A43">
        <v>44</v>
      </c>
      <c r="B43" t="s">
        <v>91</v>
      </c>
      <c r="C43" t="s">
        <v>92</v>
      </c>
      <c r="D43" s="111" t="s">
        <v>96</v>
      </c>
      <c r="E43" s="110">
        <v>6311</v>
      </c>
    </row>
    <row r="44" spans="1:5" x14ac:dyDescent="0.25">
      <c r="A44">
        <v>45</v>
      </c>
      <c r="B44" t="s">
        <v>91</v>
      </c>
      <c r="C44" t="s">
        <v>92</v>
      </c>
      <c r="D44" s="111" t="s">
        <v>97</v>
      </c>
      <c r="E44" s="110">
        <v>6320</v>
      </c>
    </row>
    <row r="45" spans="1:5" x14ac:dyDescent="0.25">
      <c r="A45">
        <v>46</v>
      </c>
      <c r="B45" t="s">
        <v>91</v>
      </c>
      <c r="C45" t="s">
        <v>92</v>
      </c>
      <c r="D45" s="111" t="s">
        <v>98</v>
      </c>
      <c r="E45" s="110">
        <v>6330</v>
      </c>
    </row>
    <row r="46" spans="1:5" x14ac:dyDescent="0.25">
      <c r="A46">
        <v>47</v>
      </c>
      <c r="B46" t="s">
        <v>91</v>
      </c>
      <c r="C46" t="s">
        <v>92</v>
      </c>
      <c r="D46" s="111" t="s">
        <v>99</v>
      </c>
      <c r="E46" s="110">
        <v>6340</v>
      </c>
    </row>
    <row r="47" spans="1:5" x14ac:dyDescent="0.25">
      <c r="A47">
        <v>48</v>
      </c>
      <c r="B47" t="s">
        <v>91</v>
      </c>
      <c r="C47" t="s">
        <v>92</v>
      </c>
      <c r="D47" s="111" t="s">
        <v>100</v>
      </c>
      <c r="E47" s="110">
        <v>6350</v>
      </c>
    </row>
    <row r="48" spans="1:5" x14ac:dyDescent="0.25">
      <c r="A48">
        <v>49</v>
      </c>
      <c r="B48" t="s">
        <v>91</v>
      </c>
      <c r="C48" t="s">
        <v>92</v>
      </c>
      <c r="D48" s="111" t="s">
        <v>101</v>
      </c>
      <c r="E48" s="110">
        <v>6351</v>
      </c>
    </row>
    <row r="49" spans="1:5" x14ac:dyDescent="0.25">
      <c r="A49">
        <v>50</v>
      </c>
      <c r="B49" t="s">
        <v>91</v>
      </c>
      <c r="C49" t="s">
        <v>92</v>
      </c>
      <c r="D49" s="111" t="s">
        <v>102</v>
      </c>
      <c r="E49" s="110">
        <v>6370</v>
      </c>
    </row>
    <row r="50" spans="1:5" x14ac:dyDescent="0.25">
      <c r="A50">
        <v>51</v>
      </c>
      <c r="B50" t="s">
        <v>91</v>
      </c>
      <c r="C50" t="s">
        <v>92</v>
      </c>
      <c r="D50" s="111" t="s">
        <v>103</v>
      </c>
      <c r="E50" s="110">
        <v>6390</v>
      </c>
    </row>
    <row r="51" spans="1:5" x14ac:dyDescent="0.25">
      <c r="A51">
        <v>52</v>
      </c>
      <c r="B51" t="s">
        <v>91</v>
      </c>
      <c r="C51" t="s">
        <v>106</v>
      </c>
      <c r="D51" s="111" t="s">
        <v>107</v>
      </c>
      <c r="E51" s="110">
        <v>6420</v>
      </c>
    </row>
    <row r="52" spans="1:5" x14ac:dyDescent="0.25">
      <c r="A52">
        <v>53</v>
      </c>
      <c r="B52" t="s">
        <v>91</v>
      </c>
      <c r="C52" t="s">
        <v>106</v>
      </c>
      <c r="D52" s="111" t="s">
        <v>108</v>
      </c>
      <c r="E52" s="110">
        <v>6450</v>
      </c>
    </row>
    <row r="53" spans="1:5" x14ac:dyDescent="0.25">
      <c r="A53">
        <v>54</v>
      </c>
      <c r="B53" t="s">
        <v>91</v>
      </c>
      <c r="C53" t="s">
        <v>106</v>
      </c>
      <c r="D53" s="111" t="s">
        <v>109</v>
      </c>
      <c r="E53" s="110">
        <v>6451</v>
      </c>
    </row>
    <row r="54" spans="1:5" x14ac:dyDescent="0.25">
      <c r="A54">
        <v>55</v>
      </c>
      <c r="B54" t="s">
        <v>91</v>
      </c>
      <c r="C54" t="s">
        <v>106</v>
      </c>
      <c r="D54" s="111" t="s">
        <v>110</v>
      </c>
      <c r="E54" s="110">
        <v>6452</v>
      </c>
    </row>
    <row r="55" spans="1:5" x14ac:dyDescent="0.25">
      <c r="A55">
        <v>56</v>
      </c>
      <c r="B55" t="s">
        <v>91</v>
      </c>
      <c r="C55" t="s">
        <v>106</v>
      </c>
      <c r="D55" s="111" t="s">
        <v>111</v>
      </c>
      <c r="E55" s="110">
        <v>6453</v>
      </c>
    </row>
    <row r="56" spans="1:5" x14ac:dyDescent="0.25">
      <c r="A56">
        <v>57</v>
      </c>
      <c r="B56" t="s">
        <v>91</v>
      </c>
      <c r="C56" t="s">
        <v>114</v>
      </c>
      <c r="D56" s="111" t="s">
        <v>115</v>
      </c>
      <c r="E56" s="110">
        <v>6510</v>
      </c>
    </row>
    <row r="57" spans="1:5" x14ac:dyDescent="0.25">
      <c r="A57">
        <v>58</v>
      </c>
      <c r="B57" t="s">
        <v>91</v>
      </c>
      <c r="C57" t="s">
        <v>114</v>
      </c>
      <c r="D57" s="111" t="s">
        <v>116</v>
      </c>
      <c r="E57" s="110">
        <v>6515</v>
      </c>
    </row>
    <row r="58" spans="1:5" x14ac:dyDescent="0.25">
      <c r="A58">
        <v>59</v>
      </c>
      <c r="B58" t="s">
        <v>91</v>
      </c>
      <c r="C58" t="s">
        <v>114</v>
      </c>
      <c r="D58" s="111" t="s">
        <v>117</v>
      </c>
      <c r="E58" s="110">
        <v>6517</v>
      </c>
    </row>
    <row r="59" spans="1:5" x14ac:dyDescent="0.25">
      <c r="A59">
        <v>60</v>
      </c>
      <c r="B59" t="s">
        <v>91</v>
      </c>
      <c r="C59" t="s">
        <v>114</v>
      </c>
      <c r="D59" s="111" t="s">
        <v>118</v>
      </c>
      <c r="E59" s="110">
        <v>6519</v>
      </c>
    </row>
    <row r="60" spans="1:5" x14ac:dyDescent="0.25">
      <c r="A60">
        <v>61</v>
      </c>
      <c r="B60" t="s">
        <v>91</v>
      </c>
      <c r="C60" t="s">
        <v>114</v>
      </c>
      <c r="D60" s="111" t="s">
        <v>119</v>
      </c>
      <c r="E60" s="110">
        <v>6520</v>
      </c>
    </row>
    <row r="61" spans="1:5" x14ac:dyDescent="0.25">
      <c r="A61">
        <v>62</v>
      </c>
      <c r="B61" t="s">
        <v>91</v>
      </c>
      <c r="C61" t="s">
        <v>114</v>
      </c>
      <c r="D61" s="111" t="s">
        <v>120</v>
      </c>
      <c r="E61" s="110">
        <v>6521</v>
      </c>
    </row>
    <row r="62" spans="1:5" x14ac:dyDescent="0.25">
      <c r="A62">
        <v>63</v>
      </c>
      <c r="B62" t="s">
        <v>91</v>
      </c>
      <c r="C62" t="s">
        <v>114</v>
      </c>
      <c r="D62" s="111" t="s">
        <v>121</v>
      </c>
      <c r="E62" s="110">
        <v>6530</v>
      </c>
    </row>
    <row r="63" spans="1:5" x14ac:dyDescent="0.25">
      <c r="A63">
        <v>64</v>
      </c>
      <c r="B63" t="s">
        <v>91</v>
      </c>
      <c r="C63" t="s">
        <v>114</v>
      </c>
      <c r="D63" s="111" t="s">
        <v>122</v>
      </c>
      <c r="E63" s="110">
        <v>6531</v>
      </c>
    </row>
    <row r="64" spans="1:5" x14ac:dyDescent="0.25">
      <c r="A64">
        <v>65</v>
      </c>
      <c r="B64" t="s">
        <v>91</v>
      </c>
      <c r="C64" t="s">
        <v>114</v>
      </c>
      <c r="D64" s="111" t="s">
        <v>123</v>
      </c>
      <c r="E64" s="110">
        <v>6532</v>
      </c>
    </row>
    <row r="65" spans="1:5" x14ac:dyDescent="0.25">
      <c r="A65">
        <v>66</v>
      </c>
      <c r="B65" t="s">
        <v>91</v>
      </c>
      <c r="C65" t="s">
        <v>114</v>
      </c>
      <c r="D65" s="111" t="s">
        <v>124</v>
      </c>
      <c r="E65" s="110">
        <v>6535</v>
      </c>
    </row>
    <row r="66" spans="1:5" x14ac:dyDescent="0.25">
      <c r="A66">
        <v>67</v>
      </c>
      <c r="B66" t="s">
        <v>91</v>
      </c>
      <c r="C66" t="s">
        <v>114</v>
      </c>
      <c r="D66" s="111" t="s">
        <v>125</v>
      </c>
      <c r="E66" s="110">
        <v>6536</v>
      </c>
    </row>
    <row r="67" spans="1:5" x14ac:dyDescent="0.25">
      <c r="A67">
        <v>68</v>
      </c>
      <c r="B67" t="s">
        <v>91</v>
      </c>
      <c r="C67" t="s">
        <v>114</v>
      </c>
      <c r="D67" s="111" t="s">
        <v>126</v>
      </c>
      <c r="E67" s="110">
        <v>6537</v>
      </c>
    </row>
    <row r="68" spans="1:5" x14ac:dyDescent="0.25">
      <c r="A68">
        <v>69</v>
      </c>
      <c r="B68" t="s">
        <v>91</v>
      </c>
      <c r="C68" t="s">
        <v>114</v>
      </c>
      <c r="D68" s="111" t="s">
        <v>127</v>
      </c>
      <c r="E68" s="110">
        <v>6540</v>
      </c>
    </row>
    <row r="69" spans="1:5" x14ac:dyDescent="0.25">
      <c r="A69">
        <v>70</v>
      </c>
      <c r="B69" t="s">
        <v>91</v>
      </c>
      <c r="C69" t="s">
        <v>114</v>
      </c>
      <c r="D69" s="111" t="s">
        <v>128</v>
      </c>
      <c r="E69" s="110">
        <v>6541</v>
      </c>
    </row>
    <row r="70" spans="1:5" x14ac:dyDescent="0.25">
      <c r="A70">
        <v>71</v>
      </c>
      <c r="B70" t="s">
        <v>91</v>
      </c>
      <c r="C70" t="s">
        <v>114</v>
      </c>
      <c r="D70" s="111" t="s">
        <v>129</v>
      </c>
      <c r="E70" s="110">
        <v>6542</v>
      </c>
    </row>
    <row r="71" spans="1:5" x14ac:dyDescent="0.25">
      <c r="A71">
        <v>72</v>
      </c>
      <c r="B71" t="s">
        <v>91</v>
      </c>
      <c r="C71" t="s">
        <v>114</v>
      </c>
      <c r="D71" s="111" t="s">
        <v>130</v>
      </c>
      <c r="E71" s="110">
        <v>6544</v>
      </c>
    </row>
    <row r="72" spans="1:5" x14ac:dyDescent="0.25">
      <c r="A72">
        <v>73</v>
      </c>
      <c r="B72" t="s">
        <v>91</v>
      </c>
      <c r="C72" t="s">
        <v>114</v>
      </c>
      <c r="D72" s="111" t="s">
        <v>131</v>
      </c>
      <c r="E72" s="110">
        <v>6545</v>
      </c>
    </row>
    <row r="73" spans="1:5" x14ac:dyDescent="0.25">
      <c r="A73">
        <v>74</v>
      </c>
      <c r="B73" t="s">
        <v>91</v>
      </c>
      <c r="C73" t="s">
        <v>114</v>
      </c>
      <c r="D73" s="111" t="s">
        <v>132</v>
      </c>
      <c r="E73" s="110">
        <v>6546</v>
      </c>
    </row>
    <row r="74" spans="1:5" x14ac:dyDescent="0.25">
      <c r="A74">
        <v>75</v>
      </c>
      <c r="B74" t="s">
        <v>91</v>
      </c>
      <c r="C74" t="s">
        <v>114</v>
      </c>
      <c r="D74" s="111" t="s">
        <v>133</v>
      </c>
      <c r="E74" s="110">
        <v>6547</v>
      </c>
    </row>
    <row r="75" spans="1:5" x14ac:dyDescent="0.25">
      <c r="A75">
        <v>76</v>
      </c>
      <c r="B75" t="s">
        <v>91</v>
      </c>
      <c r="C75" t="s">
        <v>114</v>
      </c>
      <c r="D75" s="111" t="s">
        <v>134</v>
      </c>
      <c r="E75" s="110">
        <v>6549</v>
      </c>
    </row>
    <row r="76" spans="1:5" x14ac:dyDescent="0.25">
      <c r="A76">
        <v>77</v>
      </c>
      <c r="B76" t="s">
        <v>91</v>
      </c>
      <c r="C76" t="s">
        <v>114</v>
      </c>
      <c r="D76" s="111" t="s">
        <v>135</v>
      </c>
      <c r="E76" s="110">
        <v>6560</v>
      </c>
    </row>
    <row r="77" spans="1:5" x14ac:dyDescent="0.25">
      <c r="A77">
        <v>78</v>
      </c>
      <c r="B77" t="s">
        <v>91</v>
      </c>
      <c r="C77" t="s">
        <v>114</v>
      </c>
      <c r="D77" s="111" t="s">
        <v>136</v>
      </c>
      <c r="E77" s="110">
        <v>6561</v>
      </c>
    </row>
    <row r="78" spans="1:5" x14ac:dyDescent="0.25">
      <c r="A78">
        <v>79</v>
      </c>
      <c r="B78" t="s">
        <v>91</v>
      </c>
      <c r="C78" t="s">
        <v>114</v>
      </c>
      <c r="D78" s="111" t="s">
        <v>137</v>
      </c>
      <c r="E78" s="110">
        <v>6562</v>
      </c>
    </row>
    <row r="79" spans="1:5" x14ac:dyDescent="0.25">
      <c r="A79">
        <v>80</v>
      </c>
      <c r="B79" t="s">
        <v>91</v>
      </c>
      <c r="C79" t="s">
        <v>114</v>
      </c>
      <c r="D79" s="111" t="s">
        <v>138</v>
      </c>
      <c r="E79" s="110">
        <v>6525</v>
      </c>
    </row>
    <row r="80" spans="1:5" x14ac:dyDescent="0.25">
      <c r="A80">
        <v>81</v>
      </c>
      <c r="B80" t="s">
        <v>91</v>
      </c>
      <c r="C80" t="s">
        <v>114</v>
      </c>
      <c r="D80" s="111" t="s">
        <v>139</v>
      </c>
      <c r="E80" s="110">
        <v>6590</v>
      </c>
    </row>
    <row r="81" spans="1:5" x14ac:dyDescent="0.25">
      <c r="A81">
        <v>82</v>
      </c>
      <c r="B81" t="s">
        <v>91</v>
      </c>
      <c r="C81" t="s">
        <v>114</v>
      </c>
      <c r="D81" s="111" t="s">
        <v>140</v>
      </c>
      <c r="E81" s="110">
        <v>6591</v>
      </c>
    </row>
    <row r="82" spans="1:5" x14ac:dyDescent="0.25">
      <c r="A82">
        <v>83</v>
      </c>
      <c r="B82" t="s">
        <v>91</v>
      </c>
      <c r="C82" t="s">
        <v>142</v>
      </c>
      <c r="D82" s="111" t="s">
        <v>142</v>
      </c>
      <c r="E82" s="110">
        <v>6589</v>
      </c>
    </row>
    <row r="83" spans="1:5" x14ac:dyDescent="0.25">
      <c r="A83">
        <v>84</v>
      </c>
      <c r="B83" t="s">
        <v>91</v>
      </c>
      <c r="C83" t="s">
        <v>145</v>
      </c>
      <c r="D83" s="111" t="s">
        <v>146</v>
      </c>
      <c r="E83" s="110">
        <v>6710</v>
      </c>
    </row>
    <row r="84" spans="1:5" x14ac:dyDescent="0.25">
      <c r="A84">
        <v>85</v>
      </c>
      <c r="B84" t="s">
        <v>91</v>
      </c>
      <c r="C84" t="s">
        <v>145</v>
      </c>
      <c r="D84" s="111" t="s">
        <v>147</v>
      </c>
      <c r="E84" s="110">
        <v>6711</v>
      </c>
    </row>
    <row r="85" spans="1:5" x14ac:dyDescent="0.25">
      <c r="A85">
        <v>86</v>
      </c>
      <c r="B85" t="s">
        <v>91</v>
      </c>
      <c r="C85" t="s">
        <v>145</v>
      </c>
      <c r="D85" s="111" t="s">
        <v>149</v>
      </c>
      <c r="E85" s="110">
        <v>6720</v>
      </c>
    </row>
    <row r="86" spans="1:5" x14ac:dyDescent="0.25">
      <c r="A86">
        <v>87</v>
      </c>
      <c r="B86" t="s">
        <v>91</v>
      </c>
      <c r="C86" t="s">
        <v>145</v>
      </c>
      <c r="D86" s="111" t="s">
        <v>150</v>
      </c>
      <c r="E86" s="110">
        <v>6721</v>
      </c>
    </row>
    <row r="87" spans="1:5" x14ac:dyDescent="0.25">
      <c r="A87">
        <v>88</v>
      </c>
      <c r="B87" t="s">
        <v>91</v>
      </c>
      <c r="C87" t="s">
        <v>145</v>
      </c>
      <c r="D87" s="111" t="s">
        <v>151</v>
      </c>
      <c r="E87" s="110">
        <v>6722</v>
      </c>
    </row>
    <row r="88" spans="1:5" x14ac:dyDescent="0.25">
      <c r="A88">
        <v>89</v>
      </c>
      <c r="B88" t="s">
        <v>91</v>
      </c>
      <c r="C88" t="s">
        <v>145</v>
      </c>
      <c r="D88" s="111" t="s">
        <v>152</v>
      </c>
      <c r="E88" s="110">
        <v>6723</v>
      </c>
    </row>
    <row r="89" spans="1:5" x14ac:dyDescent="0.25">
      <c r="A89">
        <v>90</v>
      </c>
      <c r="B89" t="s">
        <v>91</v>
      </c>
      <c r="C89" t="s">
        <v>145</v>
      </c>
      <c r="D89" s="111" t="s">
        <v>148</v>
      </c>
      <c r="E89" s="110">
        <v>6724</v>
      </c>
    </row>
    <row r="90" spans="1:5" x14ac:dyDescent="0.25">
      <c r="A90">
        <v>91</v>
      </c>
      <c r="B90" t="s">
        <v>91</v>
      </c>
      <c r="C90" t="s">
        <v>198</v>
      </c>
      <c r="D90" s="111" t="s">
        <v>199</v>
      </c>
      <c r="E90" s="110">
        <v>6801</v>
      </c>
    </row>
    <row r="91" spans="1:5" x14ac:dyDescent="0.25">
      <c r="A91">
        <v>92</v>
      </c>
      <c r="B91" t="s">
        <v>91</v>
      </c>
      <c r="C91" t="s">
        <v>198</v>
      </c>
      <c r="D91" s="111" t="s">
        <v>200</v>
      </c>
      <c r="E91" s="110">
        <v>6820</v>
      </c>
    </row>
    <row r="92" spans="1:5" x14ac:dyDescent="0.25">
      <c r="A92">
        <v>93</v>
      </c>
      <c r="B92" t="s">
        <v>91</v>
      </c>
      <c r="C92" t="s">
        <v>198</v>
      </c>
      <c r="D92" s="111" t="s">
        <v>201</v>
      </c>
      <c r="E92" s="110">
        <v>6830</v>
      </c>
    </row>
    <row r="93" spans="1:5" x14ac:dyDescent="0.25">
      <c r="A93">
        <v>94</v>
      </c>
      <c r="B93" t="s">
        <v>91</v>
      </c>
      <c r="C93" t="s">
        <v>198</v>
      </c>
      <c r="D93" s="111" t="s">
        <v>202</v>
      </c>
      <c r="E93" s="110">
        <v>6840</v>
      </c>
    </row>
    <row r="94" spans="1:5" x14ac:dyDescent="0.25">
      <c r="A94">
        <v>95</v>
      </c>
      <c r="B94" t="s">
        <v>91</v>
      </c>
      <c r="C94" t="s">
        <v>198</v>
      </c>
      <c r="D94" s="111" t="s">
        <v>203</v>
      </c>
      <c r="E94" s="110">
        <v>6850</v>
      </c>
    </row>
    <row r="95" spans="1:5" x14ac:dyDescent="0.25">
      <c r="A95">
        <v>96</v>
      </c>
      <c r="B95" t="s">
        <v>91</v>
      </c>
      <c r="C95" t="s">
        <v>198</v>
      </c>
      <c r="D95" s="111" t="s">
        <v>204</v>
      </c>
      <c r="E95" s="110">
        <v>6890</v>
      </c>
    </row>
    <row r="96" spans="1:5" x14ac:dyDescent="0.25">
      <c r="A96">
        <v>97</v>
      </c>
      <c r="B96" t="s">
        <v>91</v>
      </c>
      <c r="C96" t="s">
        <v>155</v>
      </c>
      <c r="D96" s="111" t="s">
        <v>205</v>
      </c>
      <c r="E96" s="110">
        <v>6600</v>
      </c>
    </row>
    <row r="97" spans="1:5" x14ac:dyDescent="0.25">
      <c r="A97">
        <v>98</v>
      </c>
      <c r="B97" t="s">
        <v>91</v>
      </c>
      <c r="C97" t="s">
        <v>155</v>
      </c>
      <c r="D97" s="111" t="s">
        <v>206</v>
      </c>
      <c r="E97" s="110">
        <v>6610</v>
      </c>
    </row>
    <row r="98" spans="1:5" x14ac:dyDescent="0.25">
      <c r="A98">
        <v>99</v>
      </c>
      <c r="B98" t="s">
        <v>91</v>
      </c>
      <c r="C98" t="s">
        <v>207</v>
      </c>
      <c r="D98" s="112" t="s">
        <v>208</v>
      </c>
      <c r="E98" s="110" t="s">
        <v>209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AF9A0-29F8-415B-A5B0-720F4D506ABC}">
  <dimension ref="A1:C1"/>
  <sheetViews>
    <sheetView workbookViewId="0">
      <selection activeCell="C27" sqref="C27"/>
    </sheetView>
  </sheetViews>
  <sheetFormatPr defaultRowHeight="15" x14ac:dyDescent="0.25"/>
  <cols>
    <col min="1" max="1" width="33.85546875" customWidth="1"/>
    <col min="2" max="2" width="13.42578125" customWidth="1"/>
    <col min="3" max="3" width="12.85546875" customWidth="1"/>
  </cols>
  <sheetData>
    <row r="1" spans="1:3" x14ac:dyDescent="0.25">
      <c r="A1" t="s">
        <v>210</v>
      </c>
      <c r="B1" t="s">
        <v>11</v>
      </c>
      <c r="C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Template</vt:lpstr>
      <vt:lpstr>Table</vt:lpstr>
      <vt:lpstr>Detailed</vt:lpstr>
      <vt:lpstr>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Carpenter, Demian 6-8741</dc:creator>
  <cp:lastModifiedBy>Carpenter, Demian 6-8741</cp:lastModifiedBy>
  <cp:lastPrinted>2024-04-17T15:16:57Z</cp:lastPrinted>
  <dcterms:created xsi:type="dcterms:W3CDTF">2024-04-02T15:56:05Z</dcterms:created>
  <dcterms:modified xsi:type="dcterms:W3CDTF">2025-03-05T19:24:30Z</dcterms:modified>
</cp:coreProperties>
</file>