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codeName="ThisWorkbook" defaultThemeVersion="124226"/>
  <mc:AlternateContent xmlns:mc="http://schemas.openxmlformats.org/markup-compatibility/2006">
    <mc:Choice Requires="x15">
      <x15ac:absPath xmlns:x15ac="http://schemas.microsoft.com/office/spreadsheetml/2010/11/ac" url="G:\Development Division\Awards Mgmt\1-SRDP\1 Application Cycles(Draft)\2022\Application Manual and Forms\Application Forms\"/>
    </mc:Choice>
  </mc:AlternateContent>
  <xr:revisionPtr revIDLastSave="0" documentId="13_ncr:1_{10B69D17-46A4-406A-B427-BFF2D05BB06A}" xr6:coauthVersionLast="36" xr6:coauthVersionMax="36" xr10:uidLastSave="{00000000-0000-0000-0000-000000000000}"/>
  <workbookProtection workbookAlgorithmName="SHA-512" workbookHashValue="OXdzn3kTi5iAPxhw+yQsv/IHI83CtLaED7+qZgqzGI6IAlSGIFcxSxXzR1Bu/B3d3/n3/wNlIeOlxkpy9wXztg==" workbookSaltValue="kBQmNDSn7FtRFdPEd98hIg==" workbookSpinCount="100000" lockStructure="1"/>
  <bookViews>
    <workbookView xWindow="-90" yWindow="0" windowWidth="13080" windowHeight="12060" tabRatio="788" xr2:uid="{00000000-000D-0000-FFFF-FFFF00000000}"/>
  </bookViews>
  <sheets>
    <sheet name="Guide" sheetId="22" r:id="rId1"/>
    <sheet name="1" sheetId="28" r:id="rId2"/>
    <sheet name="2" sheetId="2" r:id="rId3"/>
    <sheet name="3" sheetId="3" r:id="rId4"/>
    <sheet name="4" sheetId="4" r:id="rId5"/>
    <sheet name="5" sheetId="5" r:id="rId6"/>
    <sheet name="6" sheetId="7" r:id="rId7"/>
    <sheet name="7" sheetId="27" r:id="rId8"/>
    <sheet name="8" sheetId="13" r:id="rId9"/>
    <sheet name="9" sheetId="11" r:id="rId10"/>
    <sheet name="10-12" sheetId="20" r:id="rId11"/>
    <sheet name="Construction Cost Addendum" sheetId="23" state="hidden" r:id="rId12"/>
    <sheet name="Tables-hidden" sheetId="24" state="hidden" r:id="rId13"/>
  </sheets>
  <definedNames>
    <definedName name="_xlnm.Print_Area" localSheetId="1">'1'!$A$1:$X$77</definedName>
    <definedName name="_xlnm.Print_Area" localSheetId="10">'10-12'!$A$1:$Q$104</definedName>
    <definedName name="_xlnm.Print_Area" localSheetId="2">'2'!$B$1:$O$67</definedName>
    <definedName name="_xlnm.Print_Area" localSheetId="3">'3'!$B$1:$P$66</definedName>
    <definedName name="_xlnm.Print_Area" localSheetId="4">'4'!$A$1:$P$78</definedName>
    <definedName name="_xlnm.Print_Area" localSheetId="5">'5'!$A$1:$M$33</definedName>
    <definedName name="_xlnm.Print_Area" localSheetId="6">'6'!$B$1:$K$61</definedName>
    <definedName name="_xlnm.Print_Area" localSheetId="7">'7'!$A$1:$L$68</definedName>
    <definedName name="_xlnm.Print_Area" localSheetId="8">'8'!$B$1:$L$65</definedName>
    <definedName name="_xlnm.Print_Area" localSheetId="9">'9'!$B$1:$H$38</definedName>
    <definedName name="_xlnm.Print_Area" localSheetId="11">'Construction Cost Addendum'!$A$1:$H$301</definedName>
    <definedName name="_xlnm.Print_Area" localSheetId="0">Guide!$B$1:$M$27</definedName>
  </definedNames>
  <calcPr calcId="191029"/>
</workbook>
</file>

<file path=xl/calcChain.xml><?xml version="1.0" encoding="utf-8"?>
<calcChain xmlns="http://schemas.openxmlformats.org/spreadsheetml/2006/main">
  <c r="G55" i="7" l="1"/>
  <c r="G53" i="7"/>
  <c r="B17" i="20" l="1"/>
  <c r="A1" i="20" l="1"/>
  <c r="C1" i="13"/>
  <c r="A1" i="5"/>
  <c r="H43" i="7" l="1"/>
  <c r="H42" i="7"/>
  <c r="H41" i="7"/>
  <c r="H40" i="7"/>
  <c r="H39" i="7"/>
  <c r="H38" i="7"/>
  <c r="H37" i="7"/>
  <c r="H36" i="7"/>
  <c r="H35" i="7"/>
  <c r="H34" i="7"/>
  <c r="D1" i="23" l="1"/>
  <c r="C17" i="11" l="1"/>
  <c r="E32" i="13" l="1"/>
  <c r="E9" i="13"/>
  <c r="B11" i="13"/>
  <c r="B12" i="13" s="1"/>
  <c r="B13" i="13" s="1"/>
  <c r="B16" i="13" s="1"/>
  <c r="B17" i="13" s="1"/>
  <c r="B18" i="13" s="1"/>
  <c r="B19" i="13" s="1"/>
  <c r="B20" i="13" s="1"/>
  <c r="B21" i="13" s="1"/>
  <c r="B22" i="13" s="1"/>
  <c r="B25" i="13" s="1"/>
  <c r="B26" i="13" s="1"/>
  <c r="B27" i="13" s="1"/>
  <c r="B28" i="13" s="1"/>
  <c r="B29" i="13" s="1"/>
  <c r="B30" i="13" s="1"/>
  <c r="B31" i="13" s="1"/>
  <c r="B34" i="13" s="1"/>
  <c r="B35" i="13" s="1"/>
  <c r="B36" i="13" s="1"/>
  <c r="B37" i="13" s="1"/>
  <c r="B38" i="13" s="1"/>
  <c r="B41" i="13" s="1"/>
  <c r="B42" i="13" s="1"/>
  <c r="B43" i="13" s="1"/>
  <c r="B44" i="13" s="1"/>
  <c r="B47" i="13" s="1"/>
  <c r="B48" i="13" s="1"/>
  <c r="B49" i="13" s="1"/>
  <c r="B50" i="13" s="1"/>
  <c r="B51" i="13" s="1"/>
  <c r="B52" i="13" s="1"/>
  <c r="B53" i="13" s="1"/>
  <c r="B56" i="13" s="1"/>
  <c r="B57" i="13" s="1"/>
  <c r="B58" i="13" s="1"/>
  <c r="B59" i="13" s="1"/>
  <c r="B60" i="13" s="1"/>
  <c r="B63" i="13" s="1"/>
  <c r="E14" i="13"/>
  <c r="E23" i="13"/>
  <c r="E39" i="13"/>
  <c r="E45" i="13"/>
  <c r="E54" i="13"/>
  <c r="E61" i="13"/>
  <c r="C65" i="13"/>
  <c r="E63" i="13" l="1"/>
  <c r="G22" i="27"/>
  <c r="M55" i="3" l="1"/>
  <c r="M54" i="3"/>
  <c r="M53" i="3"/>
  <c r="M52" i="3"/>
  <c r="M51" i="3"/>
  <c r="M50" i="3"/>
  <c r="A19" i="20"/>
  <c r="A51" i="20"/>
  <c r="B1" i="11"/>
  <c r="B1" i="27"/>
  <c r="B1" i="7"/>
  <c r="B1" i="4"/>
  <c r="B1" i="3"/>
  <c r="B17" i="4"/>
  <c r="B16" i="4"/>
  <c r="B15" i="4"/>
  <c r="B14" i="4"/>
  <c r="B13" i="4"/>
  <c r="B12" i="4"/>
  <c r="B11" i="4"/>
  <c r="B10" i="4"/>
  <c r="B9" i="4"/>
  <c r="B8" i="4"/>
  <c r="B7" i="4"/>
  <c r="B6" i="4"/>
  <c r="B1" i="2"/>
  <c r="A32" i="28"/>
  <c r="K5" i="3" l="1" a="1"/>
  <c r="K5" i="3" s="1"/>
  <c r="A33" i="28"/>
  <c r="A34" i="28" s="1"/>
  <c r="A35" i="28" s="1"/>
  <c r="A36" i="28" s="1"/>
  <c r="A37" i="28" s="1"/>
  <c r="A38" i="28" s="1"/>
  <c r="A39" i="28" s="1"/>
  <c r="A40" i="28" s="1"/>
  <c r="A41" i="28" s="1"/>
  <c r="A42" i="28" s="1"/>
  <c r="A43" i="28" s="1"/>
  <c r="C11" i="3"/>
  <c r="B77" i="28"/>
  <c r="G21" i="28"/>
  <c r="S23" i="28" s="1"/>
  <c r="E21" i="28"/>
  <c r="O23" i="28" s="1"/>
  <c r="V4" i="28"/>
  <c r="B68" i="27"/>
  <c r="B103" i="20"/>
  <c r="B49" i="20"/>
  <c r="B38" i="11"/>
  <c r="E64" i="27"/>
  <c r="B64" i="27"/>
  <c r="E61" i="27"/>
  <c r="B61" i="27"/>
  <c r="E58" i="27"/>
  <c r="B58" i="27"/>
  <c r="E55" i="27"/>
  <c r="B55" i="27"/>
  <c r="E52" i="27"/>
  <c r="B52" i="27"/>
  <c r="E49" i="27"/>
  <c r="B49" i="27"/>
  <c r="E46" i="27"/>
  <c r="B46" i="27"/>
  <c r="E43" i="27"/>
  <c r="B43" i="27"/>
  <c r="E40" i="27"/>
  <c r="B40" i="27"/>
  <c r="E37" i="27"/>
  <c r="B37" i="27"/>
  <c r="F33" i="27"/>
  <c r="G31" i="27"/>
  <c r="G30" i="27"/>
  <c r="G29" i="27"/>
  <c r="G28" i="27"/>
  <c r="G27" i="27"/>
  <c r="G26" i="27"/>
  <c r="G25" i="27"/>
  <c r="G24" i="27"/>
  <c r="G23" i="27"/>
  <c r="G33" i="27" l="1"/>
  <c r="O25" i="28"/>
  <c r="Q23" i="28"/>
  <c r="Q25" i="28"/>
  <c r="E23" i="28"/>
  <c r="C12" i="11" l="1"/>
  <c r="C16" i="11"/>
  <c r="C23" i="11"/>
  <c r="C24" i="11"/>
  <c r="C25" i="11"/>
  <c r="C27" i="11"/>
  <c r="C29" i="11"/>
  <c r="C30" i="11"/>
  <c r="K7" i="7"/>
  <c r="C26" i="7"/>
  <c r="D5" i="13" s="1"/>
  <c r="H7" i="7"/>
  <c r="I25" i="5"/>
  <c r="I26" i="5" s="1"/>
  <c r="C28" i="11"/>
  <c r="C26" i="11"/>
  <c r="F44" i="7"/>
  <c r="C8" i="11" s="1"/>
  <c r="K21" i="7"/>
  <c r="K20" i="7"/>
  <c r="H22" i="7"/>
  <c r="K22" i="7"/>
  <c r="H21" i="7"/>
  <c r="H20" i="7"/>
  <c r="H19" i="7"/>
  <c r="K19" i="7"/>
  <c r="H18" i="7"/>
  <c r="K18" i="7"/>
  <c r="H17" i="7"/>
  <c r="K17" i="7"/>
  <c r="H16" i="7"/>
  <c r="K16" i="7"/>
  <c r="H15" i="7"/>
  <c r="H14" i="7"/>
  <c r="K14" i="7"/>
  <c r="K15" i="7"/>
  <c r="B60" i="7"/>
  <c r="A33" i="5"/>
  <c r="B78" i="4"/>
  <c r="B66" i="3"/>
  <c r="B67" i="2"/>
  <c r="M25" i="5"/>
  <c r="M26" i="5" s="1"/>
  <c r="L25" i="5"/>
  <c r="L26" i="5" s="1"/>
  <c r="K25" i="5"/>
  <c r="K26" i="5" s="1"/>
  <c r="J25" i="5"/>
  <c r="J26" i="5" s="1"/>
  <c r="I43" i="7"/>
  <c r="J43" i="7"/>
  <c r="I42" i="7"/>
  <c r="J42" i="7" s="1"/>
  <c r="I41" i="7"/>
  <c r="J41" i="7" s="1"/>
  <c r="I40" i="7"/>
  <c r="J40" i="7" s="1"/>
  <c r="I39" i="7"/>
  <c r="J39" i="7" s="1"/>
  <c r="I38" i="7"/>
  <c r="J38" i="7"/>
  <c r="I37" i="7"/>
  <c r="J37" i="7" s="1"/>
  <c r="I36" i="7"/>
  <c r="J36" i="7" s="1"/>
  <c r="I35" i="7"/>
  <c r="J35" i="7" s="1"/>
  <c r="I34" i="7"/>
  <c r="J34" i="7"/>
  <c r="K25" i="7"/>
  <c r="H25" i="7"/>
  <c r="H24" i="7"/>
  <c r="K24" i="7"/>
  <c r="H23" i="7"/>
  <c r="K23" i="7"/>
  <c r="H13" i="7"/>
  <c r="K13" i="7"/>
  <c r="H12" i="7"/>
  <c r="K12" i="7" s="1"/>
  <c r="H11" i="7"/>
  <c r="K11" i="7"/>
  <c r="H10" i="7"/>
  <c r="K10" i="7"/>
  <c r="H9" i="7"/>
  <c r="K9" i="7"/>
  <c r="H8" i="7"/>
  <c r="K8" i="7"/>
  <c r="G232" i="23"/>
  <c r="G223" i="23"/>
  <c r="G207" i="23"/>
  <c r="G206" i="23"/>
  <c r="G189" i="23"/>
  <c r="G188" i="23"/>
  <c r="G187" i="23"/>
  <c r="G177" i="23"/>
  <c r="G176" i="23"/>
  <c r="G168" i="23"/>
  <c r="G167" i="23"/>
  <c r="G160" i="23"/>
  <c r="G150" i="23"/>
  <c r="G144" i="23"/>
  <c r="G143" i="23"/>
  <c r="G142" i="23"/>
  <c r="G141" i="23"/>
  <c r="G128" i="23"/>
  <c r="G117" i="23"/>
  <c r="G104" i="23"/>
  <c r="G95" i="23"/>
  <c r="G94" i="23"/>
  <c r="G85" i="23"/>
  <c r="G84" i="23"/>
  <c r="G83" i="23"/>
  <c r="G65" i="23"/>
  <c r="G64" i="23"/>
  <c r="G50" i="23"/>
  <c r="G49" i="23"/>
  <c r="G39" i="23"/>
  <c r="G38" i="23"/>
  <c r="G31" i="23"/>
  <c r="G30" i="23"/>
  <c r="G16" i="23"/>
  <c r="G145" i="23"/>
  <c r="G140" i="23"/>
  <c r="G243" i="23"/>
  <c r="G242" i="23"/>
  <c r="G241" i="23"/>
  <c r="G240" i="23"/>
  <c r="G225" i="23"/>
  <c r="G224" i="23"/>
  <c r="G222" i="23"/>
  <c r="G33" i="23"/>
  <c r="G32" i="23"/>
  <c r="G29" i="23"/>
  <c r="G5" i="23"/>
  <c r="G6" i="23"/>
  <c r="G7" i="23"/>
  <c r="G19" i="23" s="1"/>
  <c r="G8" i="23"/>
  <c r="G9" i="23"/>
  <c r="G10" i="23"/>
  <c r="G11" i="23"/>
  <c r="G12" i="23"/>
  <c r="G13" i="23"/>
  <c r="G14" i="23"/>
  <c r="G15" i="23"/>
  <c r="G17" i="23"/>
  <c r="G18" i="23"/>
  <c r="G21" i="23"/>
  <c r="G22" i="23"/>
  <c r="G23" i="23"/>
  <c r="G24" i="23"/>
  <c r="G25" i="23"/>
  <c r="G26" i="23"/>
  <c r="G27" i="23"/>
  <c r="G28" i="23"/>
  <c r="G34" i="23"/>
  <c r="G258" i="23" s="1"/>
  <c r="G36" i="23"/>
  <c r="G37" i="23"/>
  <c r="G40" i="23"/>
  <c r="G41" i="23"/>
  <c r="G42" i="23" s="1"/>
  <c r="G259" i="23" s="1"/>
  <c r="G44" i="23"/>
  <c r="G53" i="23" s="1"/>
  <c r="G260" i="23" s="1"/>
  <c r="G45" i="23"/>
  <c r="G46" i="23"/>
  <c r="G47" i="23"/>
  <c r="G48" i="23"/>
  <c r="G51" i="23"/>
  <c r="G52" i="23"/>
  <c r="G55" i="23"/>
  <c r="G56" i="23"/>
  <c r="G69" i="23" s="1"/>
  <c r="G261" i="23" s="1"/>
  <c r="G57" i="23"/>
  <c r="G58" i="23"/>
  <c r="G59" i="23"/>
  <c r="G60" i="23"/>
  <c r="G61" i="23"/>
  <c r="G62" i="23"/>
  <c r="G63" i="23"/>
  <c r="G66" i="23"/>
  <c r="G67" i="23"/>
  <c r="G68" i="23"/>
  <c r="G71" i="23"/>
  <c r="G72" i="23"/>
  <c r="G73" i="23"/>
  <c r="G74" i="23"/>
  <c r="G75" i="23"/>
  <c r="G88" i="23" s="1"/>
  <c r="G262" i="23" s="1"/>
  <c r="G76" i="23"/>
  <c r="G77" i="23"/>
  <c r="G78" i="23"/>
  <c r="G79" i="23"/>
  <c r="G80" i="23"/>
  <c r="G81" i="23"/>
  <c r="G82" i="23"/>
  <c r="G86" i="23"/>
  <c r="G87" i="23"/>
  <c r="G90" i="23"/>
  <c r="G91" i="23"/>
  <c r="G98" i="23"/>
  <c r="G263" i="23" s="1"/>
  <c r="G92" i="23"/>
  <c r="G93" i="23"/>
  <c r="G96" i="23"/>
  <c r="G97" i="23"/>
  <c r="G100" i="23"/>
  <c r="G107" i="23" s="1"/>
  <c r="G264" i="23" s="1"/>
  <c r="G101" i="23"/>
  <c r="G102" i="23"/>
  <c r="G103" i="23"/>
  <c r="G105" i="23"/>
  <c r="G106" i="23"/>
  <c r="G109" i="23"/>
  <c r="G110" i="23"/>
  <c r="G114" i="23" s="1"/>
  <c r="G265" i="23" s="1"/>
  <c r="G111" i="23"/>
  <c r="G112" i="23"/>
  <c r="G113" i="23"/>
  <c r="G116" i="23"/>
  <c r="G123" i="23" s="1"/>
  <c r="G266" i="23" s="1"/>
  <c r="G118" i="23"/>
  <c r="G119" i="23"/>
  <c r="G120" i="23"/>
  <c r="G121" i="23"/>
  <c r="G122" i="23"/>
  <c r="G125" i="23"/>
  <c r="G131" i="23" s="1"/>
  <c r="G267" i="23" s="1"/>
  <c r="G126" i="23"/>
  <c r="G127" i="23"/>
  <c r="G129" i="23"/>
  <c r="G130" i="23"/>
  <c r="G133" i="23"/>
  <c r="G147" i="23" s="1"/>
  <c r="G268" i="23" s="1"/>
  <c r="G134" i="23"/>
  <c r="G135" i="23"/>
  <c r="G136" i="23"/>
  <c r="G137" i="23"/>
  <c r="G138" i="23"/>
  <c r="G139" i="23"/>
  <c r="G146" i="23"/>
  <c r="G149" i="23"/>
  <c r="G153" i="23" s="1"/>
  <c r="G269" i="23" s="1"/>
  <c r="G151" i="23"/>
  <c r="G152" i="23"/>
  <c r="G155" i="23"/>
  <c r="G156" i="23"/>
  <c r="G163" i="23" s="1"/>
  <c r="G270" i="23" s="1"/>
  <c r="G157" i="23"/>
  <c r="G158" i="23"/>
  <c r="G159" i="23"/>
  <c r="G161" i="23"/>
  <c r="G162" i="23"/>
  <c r="G165" i="23"/>
  <c r="G171" i="23" s="1"/>
  <c r="G271" i="23" s="1"/>
  <c r="G166" i="23"/>
  <c r="G169" i="23"/>
  <c r="G170" i="23"/>
  <c r="G173" i="23"/>
  <c r="G174" i="23"/>
  <c r="G175" i="23"/>
  <c r="G178" i="23"/>
  <c r="G179" i="23"/>
  <c r="G180" i="23"/>
  <c r="G272" i="23"/>
  <c r="G182" i="23"/>
  <c r="G183" i="23"/>
  <c r="G192" i="23" s="1"/>
  <c r="G273" i="23" s="1"/>
  <c r="G184" i="23"/>
  <c r="G185" i="23"/>
  <c r="G186" i="23"/>
  <c r="G190" i="23"/>
  <c r="G191" i="23"/>
  <c r="G194" i="23"/>
  <c r="G210" i="23" s="1"/>
  <c r="G274" i="23" s="1"/>
  <c r="G195" i="23"/>
  <c r="G196" i="23"/>
  <c r="G197" i="23"/>
  <c r="G198" i="23"/>
  <c r="G199" i="23"/>
  <c r="G200" i="23"/>
  <c r="G201" i="23"/>
  <c r="G202" i="23"/>
  <c r="G203" i="23"/>
  <c r="G204" i="23"/>
  <c r="G205" i="23"/>
  <c r="G208" i="23"/>
  <c r="G209" i="23"/>
  <c r="G212" i="23"/>
  <c r="G213" i="23"/>
  <c r="G214" i="23"/>
  <c r="G226" i="23" s="1"/>
  <c r="G275" i="23" s="1"/>
  <c r="G215" i="23"/>
  <c r="G216" i="23"/>
  <c r="G217" i="23"/>
  <c r="G218" i="23"/>
  <c r="G219" i="23"/>
  <c r="G220" i="23"/>
  <c r="G221" i="23"/>
  <c r="G228" i="23"/>
  <c r="G229" i="23"/>
  <c r="G230" i="23"/>
  <c r="G235" i="23" s="1"/>
  <c r="G276" i="23" s="1"/>
  <c r="G231" i="23"/>
  <c r="G233" i="23"/>
  <c r="G234" i="23"/>
  <c r="G237" i="23"/>
  <c r="G244" i="23" s="1"/>
  <c r="G277" i="23" s="1"/>
  <c r="G238" i="23"/>
  <c r="G239" i="23"/>
  <c r="G246" i="23"/>
  <c r="G247" i="23"/>
  <c r="G253" i="23" s="1"/>
  <c r="G278" i="23" s="1"/>
  <c r="G248" i="23"/>
  <c r="G249" i="23"/>
  <c r="G250" i="23"/>
  <c r="G251" i="23"/>
  <c r="G252" i="23"/>
  <c r="G254" i="23" l="1"/>
  <c r="G257" i="23"/>
  <c r="G280" i="23" s="1"/>
  <c r="K26" i="7"/>
  <c r="K27" i="7" s="1"/>
  <c r="I44" i="7"/>
  <c r="J44" i="7" s="1"/>
  <c r="C31" i="11"/>
  <c r="C7" i="11"/>
  <c r="C9" i="11" s="1"/>
  <c r="G282" i="23" l="1"/>
  <c r="G286" i="23"/>
  <c r="G288" i="23" s="1"/>
  <c r="B7" i="3"/>
  <c r="G51" i="7"/>
  <c r="G57" i="7" s="1"/>
  <c r="D6" i="13"/>
  <c r="C10" i="11"/>
  <c r="C14" i="11"/>
  <c r="C18" i="11" s="1"/>
</calcChain>
</file>

<file path=xl/sharedStrings.xml><?xml version="1.0" encoding="utf-8"?>
<sst xmlns="http://schemas.openxmlformats.org/spreadsheetml/2006/main" count="1315" uniqueCount="735">
  <si>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</si>
  <si>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</si>
  <si>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</si>
  <si>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</si>
  <si>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</si>
  <si>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</si>
  <si>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</si>
  <si>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</si>
  <si>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</si>
  <si>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20.</t>
  </si>
  <si>
    <t>21.</t>
  </si>
  <si>
    <t>22.</t>
  </si>
  <si>
    <t>23.</t>
  </si>
  <si>
    <t>[NOTARY]</t>
  </si>
  <si>
    <t>Application Workbook Disclaimer:</t>
  </si>
  <si>
    <t>Signature of Notary</t>
  </si>
  <si>
    <t>(for Authority use only)</t>
  </si>
  <si>
    <t>Date:</t>
  </si>
  <si>
    <t>South Carolina State Housing Finance &amp; Development Authority</t>
  </si>
  <si>
    <t>No</t>
  </si>
  <si>
    <t>Yes</t>
  </si>
  <si>
    <t>Street Address:</t>
  </si>
  <si>
    <t>City:</t>
  </si>
  <si>
    <t>State:</t>
  </si>
  <si>
    <t>Zip:</t>
  </si>
  <si>
    <t># Special Needs Units:</t>
  </si>
  <si>
    <t>Percent of Ownership</t>
  </si>
  <si>
    <t>Telephone #</t>
  </si>
  <si>
    <t>Non-profit</t>
  </si>
  <si>
    <t>For-profit</t>
  </si>
  <si>
    <t>Deed</t>
  </si>
  <si>
    <t># of Acres:</t>
  </si>
  <si>
    <t>Water</t>
  </si>
  <si>
    <t>Sewer</t>
  </si>
  <si>
    <t>Other:</t>
  </si>
  <si>
    <t>Page 3</t>
  </si>
  <si>
    <t>Page 2</t>
  </si>
  <si>
    <t>Page 1</t>
  </si>
  <si>
    <t>Detached Single Family</t>
  </si>
  <si>
    <t>Slab on Grade</t>
  </si>
  <si>
    <t>Crawl Space</t>
  </si>
  <si>
    <t>Partial Basement</t>
  </si>
  <si>
    <t># of Units</t>
  </si>
  <si>
    <t>Page 4</t>
  </si>
  <si>
    <t># of Residential Buildings:</t>
  </si>
  <si>
    <t># of Non Residential Buildings:</t>
  </si>
  <si>
    <t>Financed pursuant to a common plan of financing?</t>
  </si>
  <si>
    <t>List commercial facilities other than tenant use:</t>
  </si>
  <si>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</si>
  <si>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</si>
  <si>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</si>
  <si>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will the tenants be </t>
    </r>
    <r>
      <rPr>
        <b/>
        <sz val="10"/>
        <rFont val="Arial"/>
        <family val="2"/>
      </rPr>
      <t>Temporarily</t>
    </r>
    <r>
      <rPr>
        <sz val="10"/>
        <rFont val="Arial"/>
        <family val="2"/>
      </rPr>
      <t xml:space="preserve"> relocated?</t>
    </r>
  </si>
  <si>
    <r>
      <t xml:space="preserve">    If yes,</t>
    </r>
    <r>
      <rPr>
        <sz val="10"/>
        <rFont val="Arial"/>
        <family val="2"/>
      </rPr>
      <t xml:space="preserve"> what percentage?</t>
    </r>
  </si>
  <si>
    <t>Page 5</t>
  </si>
  <si>
    <t>0-BR</t>
  </si>
  <si>
    <t>1-BR</t>
  </si>
  <si>
    <t>2-BR</t>
  </si>
  <si>
    <t>3-BR</t>
  </si>
  <si>
    <t>4-BR</t>
  </si>
  <si>
    <t>Tenant</t>
  </si>
  <si>
    <t>Owner</t>
  </si>
  <si>
    <t>Cooking</t>
  </si>
  <si>
    <t>Refrigerator</t>
  </si>
  <si>
    <t>Enter allowances by Bedroom Size</t>
  </si>
  <si>
    <t>Utilities paid by:</t>
  </si>
  <si>
    <t>Utilities</t>
  </si>
  <si>
    <t xml:space="preserve">Total Utility Allowance for Units: </t>
  </si>
  <si>
    <r>
      <t xml:space="preserve">Utility Allowance (round total of these </t>
    </r>
    <r>
      <rPr>
        <b/>
        <u/>
        <sz val="10"/>
        <rFont val="Arial"/>
        <family val="2"/>
      </rPr>
      <t>up</t>
    </r>
    <r>
      <rPr>
        <b/>
        <sz val="10"/>
        <rFont val="Arial"/>
        <family val="2"/>
      </rPr>
      <t xml:space="preserve"> to the nearest dollar):</t>
    </r>
  </si>
  <si>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</si>
  <si>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</si>
  <si>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</si>
  <si>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</si>
  <si>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</si>
  <si>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</si>
  <si>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</si>
  <si>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</si>
  <si>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</si>
  <si>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</si>
  <si>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</si>
  <si>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</si>
  <si>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</si>
  <si>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</si>
  <si>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</si>
  <si>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</si>
  <si>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</si>
  <si>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</si>
  <si>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</si>
  <si>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Exterior Building siding</t>
  </si>
  <si>
    <t>Exterior trim and accessories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</si>
  <si>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</si>
  <si>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</si>
  <si>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</si>
  <si>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</si>
  <si>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</si>
  <si>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</si>
  <si>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1st Floor - Joist / Truss  System</t>
  </si>
  <si>
    <t>2nd Floor- Joist/Truss System</t>
  </si>
  <si>
    <t>Roof-  Joist/Truss System</t>
  </si>
  <si>
    <t>Window Casing/Trim Etc.</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</si>
  <si>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</si>
  <si>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</si>
  <si>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</si>
  <si>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</si>
  <si>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</si>
  <si>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</si>
  <si>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</si>
  <si>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</si>
  <si>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</si>
  <si>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</si>
  <si>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</si>
  <si>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</si>
  <si>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</si>
  <si>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</si>
  <si>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</si>
  <si>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</si>
  <si>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</si>
  <si>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</si>
  <si>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</si>
  <si>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</si>
  <si>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</si>
  <si>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</si>
  <si>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</si>
  <si>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</si>
  <si>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</si>
  <si>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</si>
  <si>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</si>
  <si>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</si>
  <si>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</si>
  <si>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</si>
  <si>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Install New GFI Outlet</t>
  </si>
  <si>
    <t>Flexible Ductwork System, Registers Etc.- ENTIRE UNIT</t>
  </si>
  <si>
    <t>Concrete Block</t>
  </si>
  <si>
    <t>Stud Wall Complete</t>
  </si>
  <si>
    <t>Exterior Wall Sheathing</t>
  </si>
  <si>
    <t>Builder Board Exterior Wall Sheathing</t>
  </si>
  <si>
    <t>Roof Sheathing</t>
  </si>
  <si>
    <t>Kitchen Cabinets</t>
  </si>
  <si>
    <t>Replacement-Vinyl -Energy Star</t>
  </si>
  <si>
    <t>New Construction-Vinyl -Energy Star</t>
  </si>
  <si>
    <t>Toilet complete</t>
  </si>
  <si>
    <t>ADA Accessible Toilet complete</t>
  </si>
  <si>
    <t>Pedestal Sink complete</t>
  </si>
  <si>
    <t>Rough In Plumbing -Per Fixture</t>
  </si>
  <si>
    <t>Rough In Plumbing Per SF</t>
  </si>
  <si>
    <r>
      <t>Drywall, Taped/Finished, Ready For Prime/Paint</t>
    </r>
    <r>
      <rPr>
        <sz val="10"/>
        <rFont val="Calibri"/>
        <family val="2"/>
      </rPr>
      <t/>
    </r>
  </si>
  <si>
    <t>Porch Column Surrounds</t>
  </si>
  <si>
    <t>Fiber Cement Panels</t>
  </si>
  <si>
    <t>email:</t>
  </si>
  <si>
    <t>phone:</t>
  </si>
  <si>
    <t>fax:</t>
  </si>
  <si>
    <t>Other Income</t>
  </si>
  <si>
    <t>Its:</t>
  </si>
  <si>
    <t xml:space="preserve">By:                                                                                                         Date: </t>
  </si>
  <si>
    <t>My Commission Expires:</t>
  </si>
  <si>
    <t xml:space="preserve">       Date:</t>
  </si>
  <si>
    <t>day of</t>
  </si>
  <si>
    <t xml:space="preserve"> , </t>
  </si>
  <si>
    <t>(L.S.)</t>
  </si>
  <si>
    <t>Sworn to before me this</t>
  </si>
  <si>
    <t>Notary Public For</t>
  </si>
  <si>
    <t>Financial Summary:</t>
  </si>
  <si>
    <t>Income and Expense Analysis:</t>
  </si>
  <si>
    <t>Total Annual Rental Income</t>
  </si>
  <si>
    <t>Vacancy Allowance</t>
  </si>
  <si>
    <r>
      <t xml:space="preserve">        </t>
    </r>
    <r>
      <rPr>
        <b/>
        <sz val="10"/>
        <rFont val="Arial"/>
        <family val="2"/>
      </rPr>
      <t>Effective Gross Income</t>
    </r>
  </si>
  <si>
    <r>
      <t xml:space="preserve">        </t>
    </r>
    <r>
      <rPr>
        <b/>
        <sz val="10"/>
        <rFont val="Arial"/>
        <family val="2"/>
      </rPr>
      <t>Total Annual Expenses</t>
    </r>
  </si>
  <si>
    <t>Annual Replacement Reserves</t>
  </si>
  <si>
    <r>
      <t xml:space="preserve">        </t>
    </r>
    <r>
      <rPr>
        <b/>
        <sz val="10"/>
        <rFont val="Arial"/>
        <family val="2"/>
      </rPr>
      <t>Net Operating Income</t>
    </r>
  </si>
  <si>
    <t>Uses of Funds:</t>
  </si>
  <si>
    <t>Purchase Land and Building(s):</t>
  </si>
  <si>
    <t>Site Work:</t>
  </si>
  <si>
    <t>Rehab and New Construction:</t>
  </si>
  <si>
    <t>Interim Costs:</t>
  </si>
  <si>
    <t>Financing Fees and Expenses:</t>
  </si>
  <si>
    <t>Soft Costs:</t>
  </si>
  <si>
    <t>Development Reserves:</t>
  </si>
  <si>
    <r>
      <t xml:space="preserve">        </t>
    </r>
    <r>
      <rPr>
        <b/>
        <sz val="10"/>
        <rFont val="Arial"/>
        <family val="2"/>
      </rPr>
      <t>Total Development Cost</t>
    </r>
  </si>
  <si>
    <t xml:space="preserve"> Street Address:</t>
  </si>
  <si>
    <t xml:space="preserve"> Contact Name:</t>
  </si>
  <si>
    <t xml:space="preserve"> Telephone # :</t>
  </si>
  <si>
    <t xml:space="preserve"> Fax # :</t>
  </si>
  <si>
    <t xml:space="preserve"> Email Address:</t>
  </si>
  <si>
    <t xml:space="preserve"> Co-Developer:</t>
  </si>
  <si>
    <t xml:space="preserve"> Consultant:</t>
  </si>
  <si>
    <t xml:space="preserve"> CPA Company:</t>
  </si>
  <si>
    <t xml:space="preserve"> Architect Company:</t>
  </si>
  <si>
    <t>Demolition of Existing Structures / Buildings</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</si>
  <si>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</si>
  <si>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</si>
  <si>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</si>
  <si>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</si>
  <si>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</si>
  <si>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</si>
  <si>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</si>
  <si>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</si>
  <si>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</si>
  <si>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</si>
  <si>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</si>
  <si>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</si>
  <si>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Oak / Natural Flooring</t>
  </si>
  <si>
    <t>Repair Replace Engineered Wood Flooring</t>
  </si>
  <si>
    <t>Repair/Replace Oak / Natural Flooring</t>
  </si>
  <si>
    <t>Repair/Replace Subfloor and Vinyl</t>
  </si>
  <si>
    <t>Remove/Dispose Vinyl Siding</t>
  </si>
  <si>
    <t>Remove/Dispose Gutters / Downspouts</t>
  </si>
  <si>
    <t>Remove/Dispose Fiber Cement Board Siding</t>
  </si>
  <si>
    <t>Remove/Dispose Porch Columns</t>
  </si>
  <si>
    <t>Per SQ.</t>
  </si>
  <si>
    <t>Demolish Interior / Exterior Door</t>
  </si>
  <si>
    <t>Remove Drywall</t>
  </si>
  <si>
    <t>Remove Suspended/Drop Ceiling Incl. Grid- Complete</t>
  </si>
  <si>
    <t>Demolish Medicine Cabinet</t>
  </si>
  <si>
    <t>Remove Mirror- Plate Glass</t>
  </si>
  <si>
    <t>Remove Shower Door</t>
  </si>
  <si>
    <t>Remove/Dispose of Water Heater etc.</t>
  </si>
  <si>
    <t>Page 10</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</si>
  <si>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</si>
  <si>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</si>
  <si>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</si>
  <si>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</si>
  <si>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</si>
  <si>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</si>
  <si>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</si>
  <si>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</si>
  <si>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</si>
  <si>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Ornamental Fence</t>
  </si>
  <si>
    <t>Ornamental Gate</t>
  </si>
  <si>
    <t>Attics- R-38 Blown-In Recycled Cellulose</t>
  </si>
  <si>
    <t>Energy Star 14 SEER HVAC/Heat Pump- 2 Ton</t>
  </si>
  <si>
    <t>Material Information / Notes/ Comments</t>
  </si>
  <si>
    <t>Reviewed and approved for submission by:</t>
  </si>
  <si>
    <t>(Company / Firm Name)</t>
  </si>
  <si>
    <t>(Date)</t>
  </si>
  <si>
    <t>4.</t>
  </si>
  <si>
    <t>5.</t>
  </si>
  <si>
    <t>6.</t>
  </si>
  <si>
    <t>7.</t>
  </si>
  <si>
    <t>8.</t>
  </si>
  <si>
    <t>9.</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</si>
  <si>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</si>
  <si>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</si>
  <si>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</si>
  <si>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</si>
  <si>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</si>
  <si>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</si>
  <si>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</si>
  <si>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</si>
  <si>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</si>
  <si>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</si>
  <si>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</si>
  <si>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</si>
  <si>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</si>
  <si>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</si>
  <si>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</si>
  <si>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</si>
  <si>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</si>
  <si>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</si>
  <si>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</si>
  <si>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</si>
  <si>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</si>
  <si>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</si>
  <si>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</si>
  <si>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</si>
  <si>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</si>
  <si>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</si>
  <si>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</si>
  <si>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</si>
  <si>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</si>
  <si>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</si>
  <si>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</si>
  <si>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</si>
  <si>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</si>
  <si>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</si>
  <si>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</si>
  <si>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</si>
  <si>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</si>
  <si>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</si>
  <si>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</si>
  <si>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</si>
  <si>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</si>
  <si>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</si>
  <si>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</si>
  <si>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</si>
  <si>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</si>
  <si>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</si>
  <si>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</si>
  <si>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</si>
  <si>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</si>
  <si>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</si>
  <si>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</si>
  <si>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</si>
  <si>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</si>
  <si>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</si>
  <si>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</si>
  <si>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</si>
  <si>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</si>
  <si>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</si>
  <si>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</si>
  <si>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</si>
  <si>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</si>
  <si>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</si>
  <si>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</si>
  <si>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</si>
  <si>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</si>
  <si>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</si>
  <si>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</si>
  <si>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</si>
  <si>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Rubberized Flashing @ Doors/Windows</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</si>
  <si>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</si>
  <si>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</si>
  <si>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</si>
  <si>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</si>
  <si>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</si>
  <si>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</si>
  <si>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</si>
  <si>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</si>
  <si>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Remove &amp; Dispose of Existing Window</t>
  </si>
  <si>
    <t>Suspended/Drop Ceiling Incl. Grid- Complete</t>
  </si>
  <si>
    <t>Medicine Cabinet- Basic</t>
  </si>
  <si>
    <t>Mirror- Plate Glass</t>
  </si>
  <si>
    <t>Shower Door- Tub</t>
  </si>
  <si>
    <t>Shower Door- Stall</t>
  </si>
  <si>
    <t>Bath Accessory- Basic (i.e. towel ring, towel bar etc.)</t>
  </si>
  <si>
    <t>Remove/Dispose of Toilet/Tub/Sink etc.</t>
  </si>
  <si>
    <t>Bathtub-Standard</t>
  </si>
  <si>
    <t>Bathtub &amp; Shower Combo- Fiberglass- Standard</t>
  </si>
  <si>
    <t>Shower Stall- Standard</t>
  </si>
  <si>
    <t>ADA Accessible Shower Stall/Unit</t>
  </si>
  <si>
    <t>Bathroom Sink Faucet- Standard</t>
  </si>
  <si>
    <t>Remove Light Fixture/Ceiling Fan &amp; Dispose</t>
  </si>
  <si>
    <t>Interior Light Fixture- Standard</t>
  </si>
  <si>
    <t>Exterior Light Fixture- Standard</t>
  </si>
  <si>
    <t>Exterior Spot/Flood Light- Standard</t>
  </si>
  <si>
    <t>150 AMP Service Panel w/ breakers, meter &amp; mast etc.</t>
  </si>
  <si>
    <t>200 AMP Service Panel w/ breakers, meter, mast etc.</t>
  </si>
  <si>
    <t>Misc. Equipment Connection (i.e. HVAC unit etc.)</t>
  </si>
  <si>
    <t>400 Amp service with two meters and disconnect</t>
  </si>
  <si>
    <t>HVAC</t>
  </si>
  <si>
    <t>Remove HVAC Unit/Air Handler/Furnace Etc. &amp; Dispose</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</si>
  <si>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</si>
  <si>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</si>
  <si>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</si>
  <si>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</si>
  <si>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</si>
  <si>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</si>
  <si>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</si>
  <si>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</si>
  <si>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</si>
  <si>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</si>
  <si>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</si>
  <si>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</si>
  <si>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</si>
  <si>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</si>
  <si>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</si>
  <si>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</si>
  <si>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</si>
  <si>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</si>
  <si>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</si>
  <si>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</si>
  <si>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</si>
  <si>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</si>
  <si>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</si>
  <si>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</si>
  <si>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</si>
  <si>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</si>
  <si>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18.</t>
  </si>
  <si>
    <t>19.</t>
  </si>
  <si>
    <t>Data Entry Instructions:</t>
  </si>
  <si>
    <t xml:space="preserve"> Other:</t>
  </si>
  <si>
    <t>Project Name:</t>
  </si>
  <si>
    <t># Elderly Persons Units:</t>
  </si>
  <si>
    <t>Applicant/Owner Name:</t>
  </si>
  <si>
    <t>Are property taxes current?</t>
  </si>
  <si>
    <t>Application Information (cont.):</t>
  </si>
  <si>
    <t>Development (cont.):</t>
  </si>
  <si>
    <t>Owned by the same entity?</t>
  </si>
  <si>
    <t xml:space="preserve"> HUD rental assistance.       ID HUD type:</t>
  </si>
  <si>
    <r>
      <t>If yes,</t>
    </r>
    <r>
      <rPr>
        <sz val="10"/>
        <rFont val="Arial"/>
        <family val="2"/>
      </rPr>
      <t xml:space="preserve"> how many units have the PBRA?</t>
    </r>
  </si>
  <si>
    <t>Vacant land only?</t>
  </si>
  <si>
    <t>Page 6</t>
  </si>
  <si>
    <t>Total Projected Cost</t>
  </si>
  <si>
    <t>Professional Fees:</t>
  </si>
  <si>
    <t>Page 11</t>
  </si>
  <si>
    <t>Name of Partner</t>
  </si>
  <si>
    <t>List each Principal individually with his/her associated projects:  (attach additional pages if necessary)</t>
  </si>
  <si>
    <t xml:space="preserve"> Developer:</t>
  </si>
  <si>
    <t>If the project is more than one building, is it:</t>
  </si>
  <si>
    <t>Contractor Contingency</t>
  </si>
  <si>
    <t xml:space="preserve"> Section 8</t>
  </si>
  <si>
    <t>24.</t>
  </si>
  <si>
    <t>Space Heating</t>
  </si>
  <si>
    <t>Air Conditioning</t>
  </si>
  <si>
    <t xml:space="preserve"> City, State, Zip</t>
  </si>
  <si>
    <t xml:space="preserve"> Website:</t>
  </si>
  <si>
    <t xml:space="preserve"> P.O. Box</t>
  </si>
  <si>
    <r>
      <t xml:space="preserve">&lt;--- </t>
    </r>
    <r>
      <rPr>
        <b/>
        <u/>
        <sz val="10"/>
        <rFont val="Arial"/>
        <family val="2"/>
      </rPr>
      <t>At Initial Application</t>
    </r>
    <r>
      <rPr>
        <sz val="10"/>
        <rFont val="Arial"/>
        <family val="2"/>
      </rPr>
      <t>: to be completed by</t>
    </r>
  </si>
  <si>
    <r>
      <t xml:space="preserve">      </t>
    </r>
    <r>
      <rPr>
        <b/>
        <u/>
        <sz val="10"/>
        <rFont val="Arial"/>
        <family val="2"/>
      </rPr>
      <t>At Placed in Service</t>
    </r>
    <r>
      <rPr>
        <sz val="10"/>
        <rFont val="Arial"/>
        <family val="2"/>
      </rPr>
      <t xml:space="preserve">: to be completed by </t>
    </r>
  </si>
  <si>
    <t>(Print Name &amp; Title)</t>
  </si>
  <si>
    <t>(Signature)</t>
  </si>
  <si>
    <t xml:space="preserve">      the contractor that performed the work.</t>
  </si>
  <si>
    <t>DUNS #:</t>
  </si>
  <si>
    <r>
      <t xml:space="preserve">                                                                    Will there be </t>
    </r>
    <r>
      <rPr>
        <b/>
        <sz val="10"/>
        <rFont val="Arial"/>
        <family val="2"/>
      </rPr>
      <t>project-based rental assistance</t>
    </r>
    <r>
      <rPr>
        <sz val="10"/>
        <rFont val="Arial"/>
        <family val="2"/>
      </rPr>
      <t xml:space="preserve"> on the development? </t>
    </r>
  </si>
  <si>
    <t xml:space="preserve">      % of units:</t>
  </si>
  <si>
    <t># of years assistance to be provided:</t>
  </si>
  <si>
    <t>All Proposed Rent and Units</t>
  </si>
  <si>
    <t>Applicant meets the net worth total minimum:</t>
  </si>
  <si>
    <r>
      <t>Environmental Provisions -</t>
    </r>
    <r>
      <rPr>
        <sz val="10"/>
        <rFont val="Arial"/>
        <family val="2"/>
      </rPr>
      <t xml:space="preserve">  Answer all questions.  Is the site:</t>
    </r>
  </si>
  <si>
    <t>Located within a jurisdictional or non-jurisdictional wetland?</t>
  </si>
  <si>
    <t>The Applicant understands and agrees that opportunities for training and employment arising in connection with the planning and implementation of any project under any program will be given to minority individuals and/or women to the greatest extent feasible.</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</si>
  <si>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</si>
  <si>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The Applicant agrees to minimize the involuntary displacement of Low-Income Households, if applicable.</t>
  </si>
  <si>
    <t>FIN #:</t>
  </si>
  <si>
    <t>Are Principals of the Applicant Entity in Good Standing with all Authority programs?</t>
  </si>
  <si>
    <t>Are units available to the general public?</t>
  </si>
  <si>
    <t># Designed for Family Units:</t>
  </si>
  <si>
    <r>
      <t>If yes,</t>
    </r>
    <r>
      <rPr>
        <sz val="10"/>
        <rFont val="Arial"/>
        <family val="2"/>
      </rPr>
      <t xml:space="preserve"> what was the date of award?</t>
    </r>
  </si>
  <si>
    <t>Other Electric</t>
  </si>
  <si>
    <t>Water Heating</t>
  </si>
  <si>
    <t>Electric Base Charge</t>
  </si>
  <si>
    <t>Gas Base Charge</t>
  </si>
  <si>
    <t>Trash Collection</t>
  </si>
  <si>
    <t>Range/Microwave</t>
  </si>
  <si>
    <t>Gas/Elec/Oil</t>
  </si>
  <si>
    <r>
      <t xml:space="preserve">Total Development </t>
    </r>
    <r>
      <rPr>
        <b/>
        <sz val="10"/>
        <rFont val="Arial"/>
        <family val="2"/>
      </rPr>
      <t>heated square footage</t>
    </r>
  </si>
  <si>
    <t>Total Development Cost</t>
  </si>
  <si>
    <r>
      <t xml:space="preserve">Total Development Cost per </t>
    </r>
    <r>
      <rPr>
        <b/>
        <sz val="10"/>
        <rFont val="Arial"/>
        <family val="2"/>
      </rPr>
      <t>heated square foot</t>
    </r>
  </si>
  <si>
    <r>
      <t xml:space="preserve">Total Development Cost of </t>
    </r>
    <r>
      <rPr>
        <b/>
        <sz val="10"/>
        <rFont val="Arial"/>
        <family val="2"/>
      </rPr>
      <t>Market Rate Units</t>
    </r>
  </si>
  <si>
    <t>Permanent loan amount required</t>
  </si>
  <si>
    <t>Type of Funding</t>
  </si>
  <si>
    <t>Current requirements of funding</t>
  </si>
  <si>
    <t>During the application review process programmatic unit designations may be adjusted by Authority staff based on available funding.</t>
  </si>
  <si>
    <t>Page 8</t>
  </si>
  <si>
    <t>Page 7</t>
  </si>
  <si>
    <t>Page 9</t>
  </si>
  <si>
    <t>SRDP Activity ID #:</t>
  </si>
  <si>
    <t>Operating Expenses</t>
  </si>
  <si>
    <t>Owner paid Utilities if applicable</t>
  </si>
  <si>
    <t>PHA</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</si>
  <si>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</si>
  <si>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</si>
  <si>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</si>
  <si>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</si>
  <si>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</si>
  <si>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The Applicant understands and agrees that any and all information related to findings of noncompliance by the Authority will be subject to a request for disclosure, and the Applicant expressly consents to such disclosure.</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</si>
  <si>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</si>
  <si>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</si>
  <si>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</si>
  <si>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The Applicant acknowledges that commitments are subject to certain conditions being satisfied prior to an award and in all cases shall be contingent upon the receipt of the applicable fees.</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</si>
  <si>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</si>
  <si>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</si>
  <si>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The Applicant certifies that neither the Applicant nor any of its related entities or its officers, principals, shareholders, partners or affiliates owes the South Carolina State Housing Finance and Development Authority (''Authority'') any unpaid fees or charges.</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</si>
  <si>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</si>
  <si>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</si>
  <si>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The Applicant understands and agrees that any and all forms or documents provided by the Authority must be used in the manner prescribed and that exceptions or substitutions may not be made without the Authority's express written consent.</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</si>
  <si>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</si>
  <si>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</si>
  <si>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</si>
  <si>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</si>
  <si>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</si>
  <si>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Signature:</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</si>
  <si>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</si>
  <si>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</si>
  <si>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AMI Income Limit</t>
  </si>
  <si>
    <t>Jennifer Cogan</t>
  </si>
  <si>
    <t>Jennifer.Cogan@schousing.com</t>
  </si>
  <si>
    <t>City</t>
  </si>
  <si>
    <t>Zip</t>
  </si>
  <si>
    <t>County</t>
  </si>
  <si>
    <t>There could multiple copies of this page for this project if each site has different information pertaining to the list below. If there are sites that have the exact same inputs for the fields below you may make one copy and list which property the page pertains to in the "Notes:." An example would be "For sites 1-3." You will still have to select a property number.</t>
  </si>
  <si>
    <t>Has the proposed project site received a prior award of governmental funds?</t>
  </si>
  <si>
    <t>PROPERTY_ACQUISITION</t>
  </si>
  <si>
    <t>SITE_IMPROVEMENTS</t>
  </si>
  <si>
    <t>Demolition</t>
  </si>
  <si>
    <t>On-Site Improvements</t>
  </si>
  <si>
    <t>SIOther:</t>
  </si>
  <si>
    <t>CONSTRUCTION</t>
  </si>
  <si>
    <t>New Construction</t>
  </si>
  <si>
    <t>Rehabilitation</t>
  </si>
  <si>
    <t>General Requirements</t>
  </si>
  <si>
    <t>Contractor Profit &amp; Overhead</t>
  </si>
  <si>
    <t>Tap &amp; Impact Fees</t>
  </si>
  <si>
    <t>COther:</t>
  </si>
  <si>
    <t>PROFESSIONAL_FEES</t>
  </si>
  <si>
    <t>Accountant</t>
  </si>
  <si>
    <t>Architect</t>
  </si>
  <si>
    <t>Engineer</t>
  </si>
  <si>
    <t>Surveyor</t>
  </si>
  <si>
    <t>Attorney</t>
  </si>
  <si>
    <t>Consultant</t>
  </si>
  <si>
    <t>PFOther:</t>
  </si>
  <si>
    <t>INTERIM_COSTS</t>
  </si>
  <si>
    <t>Hazard/Liability Insurance</t>
  </si>
  <si>
    <t>Interest</t>
  </si>
  <si>
    <t>Payment/Performance Bond</t>
  </si>
  <si>
    <t>Title/Recording/Legal Fees</t>
  </si>
  <si>
    <t>ICOther:</t>
  </si>
  <si>
    <t>FINANCING_FEES_AND_EXPENSES</t>
  </si>
  <si>
    <t>Credit Report</t>
  </si>
  <si>
    <t>Loan Origination/Closing</t>
  </si>
  <si>
    <t>FFOther:</t>
  </si>
  <si>
    <t>SOFT_COSTS</t>
  </si>
  <si>
    <t>Appraisal</t>
  </si>
  <si>
    <t>Market Study</t>
  </si>
  <si>
    <t>Environmental Review</t>
  </si>
  <si>
    <t>Soil Testing</t>
  </si>
  <si>
    <t>Relocation Expenses</t>
  </si>
  <si>
    <t>SCOther:</t>
  </si>
  <si>
    <t>DEVELOPMENT_RESERVES</t>
  </si>
  <si>
    <t>Rent-up Reserves</t>
  </si>
  <si>
    <t>Operating Reserve</t>
  </si>
  <si>
    <t>Developer Fees 5% (Acquisition)</t>
  </si>
  <si>
    <t>Developer Fees 15% (New, Rehab)</t>
  </si>
  <si>
    <t>DROther:</t>
  </si>
  <si>
    <t>Subtotal:</t>
  </si>
  <si>
    <t>Total Units</t>
  </si>
  <si>
    <t>Cost per Unit</t>
  </si>
  <si>
    <t>Total Development Cost:</t>
  </si>
  <si>
    <t>Address for each site*:</t>
  </si>
  <si>
    <t>*Provide additional pages if necessary</t>
  </si>
  <si>
    <t>Site Control Information:</t>
  </si>
  <si>
    <t>SC Housing Authority</t>
  </si>
  <si>
    <t xml:space="preserve">Total Utility Allowance(rounded up to the nearest dollar): </t>
  </si>
  <si>
    <t xml:space="preserve">      an independent 3rd party estimator,</t>
  </si>
  <si>
    <t xml:space="preserve">      Contractor, or Engineer.</t>
  </si>
  <si>
    <t>Application Type:</t>
  </si>
  <si>
    <t>Application Type</t>
  </si>
  <si>
    <t>Tier I</t>
  </si>
  <si>
    <t>Tier II</t>
  </si>
  <si>
    <t>Placed in Service</t>
  </si>
  <si>
    <t>Limited Partnership</t>
  </si>
  <si>
    <t>Limited Liability Company</t>
  </si>
  <si>
    <t>General Partnership</t>
  </si>
  <si>
    <t>For-profit Entity</t>
  </si>
  <si>
    <t>Nonprofit Entity</t>
  </si>
  <si>
    <t>CHDO</t>
  </si>
  <si>
    <t>Unit of Local Government</t>
  </si>
  <si>
    <t>Minority owned business?</t>
  </si>
  <si>
    <t>Y/N</t>
  </si>
  <si>
    <t>X</t>
  </si>
  <si>
    <t>Women owned business?</t>
  </si>
  <si>
    <t>Type:</t>
  </si>
  <si>
    <t>Classification</t>
  </si>
  <si>
    <t>Classification:</t>
  </si>
  <si>
    <t>Business Type</t>
  </si>
  <si>
    <t>Have any Principals of the Applicant Entity been debarred from participating in any federal programs?</t>
  </si>
  <si>
    <t>Applicant Information:</t>
  </si>
  <si>
    <t># Mobility 504 Units:*</t>
  </si>
  <si>
    <t># Sensory 504 Units:*</t>
  </si>
  <si>
    <t>Phone:</t>
  </si>
  <si>
    <t>NC</t>
  </si>
  <si>
    <t>Rehab</t>
  </si>
  <si>
    <t>Subtotal # of Units:</t>
  </si>
  <si>
    <t>Grand Total # of Units:</t>
  </si>
  <si>
    <t>(do not include 504 units)</t>
  </si>
  <si>
    <t>Construction Type:</t>
  </si>
  <si>
    <t xml:space="preserve">Rehabilitation  </t>
  </si>
  <si>
    <t xml:space="preserve">Conversion  </t>
  </si>
  <si>
    <t>Special Needs Description</t>
  </si>
  <si>
    <t>Housing Type:</t>
  </si>
  <si>
    <t>Permanent Supportive</t>
  </si>
  <si>
    <t xml:space="preserve">Acquisition  </t>
  </si>
  <si>
    <t>Parcel Number</t>
  </si>
  <si>
    <t>SSD</t>
  </si>
  <si>
    <t>SHD</t>
  </si>
  <si>
    <t>CD</t>
  </si>
  <si>
    <t>CT</t>
  </si>
  <si>
    <t>Long**</t>
  </si>
  <si>
    <t>Lat**</t>
  </si>
  <si>
    <t>Site Control Type</t>
  </si>
  <si>
    <t>Option</t>
  </si>
  <si>
    <t>Land Lease</t>
  </si>
  <si>
    <t>Other</t>
  </si>
  <si>
    <t>*Attach additional pages if developing more than 1 site.</t>
  </si>
  <si>
    <t>Contact:</t>
  </si>
  <si>
    <t xml:space="preserve">Mixed Income  </t>
  </si>
  <si>
    <t xml:space="preserve">Traditional Rental  </t>
  </si>
  <si>
    <t xml:space="preserve">Transitional  </t>
  </si>
  <si>
    <t>Other (describe to the right)</t>
  </si>
  <si>
    <t>Located in a Floodway, Coastal High Hazard Area, and/or floodplain?</t>
  </si>
  <si>
    <t>Address:</t>
  </si>
  <si>
    <t>Site located in city limits?</t>
  </si>
  <si>
    <t>Site has proper zoning?</t>
  </si>
  <si>
    <t>If "No":</t>
  </si>
  <si>
    <t>Required or correct zoning?</t>
  </si>
  <si>
    <t>a.</t>
  </si>
  <si>
    <t>b.</t>
  </si>
  <si>
    <t>c.</t>
  </si>
  <si>
    <t xml:space="preserve">When will the taxes be paid?  </t>
  </si>
  <si>
    <t>When will the zoning issue be resolved?</t>
  </si>
  <si>
    <t>Current zoning designation:</t>
  </si>
  <si>
    <t>If "Yes", percentage of the parcel that is wetlands:</t>
  </si>
  <si>
    <t>If Contract or Option:</t>
  </si>
  <si>
    <t>Appraised Value</t>
  </si>
  <si>
    <t>Contract</t>
  </si>
  <si>
    <t>EPD*</t>
  </si>
  <si>
    <r>
      <t xml:space="preserve">*Will the entire parcel be used exclusively for the development? </t>
    </r>
    <r>
      <rPr>
        <b/>
        <sz val="10"/>
        <rFont val="Arial"/>
        <family val="2"/>
      </rPr>
      <t>If "No," provide detailed cost and acreage data of the unused portion on a separate sheet attached to this page for all appropriate parcels.</t>
    </r>
  </si>
  <si>
    <t>NSPLB**</t>
  </si>
  <si>
    <t>**NSP Landbanking Property</t>
  </si>
  <si>
    <t>Expiration Date</t>
  </si>
  <si>
    <t>C/O Amount</t>
  </si>
  <si>
    <t>ELI**</t>
  </si>
  <si>
    <t>COI*</t>
  </si>
  <si>
    <t>*Is there a common ownership interest or conflict of interest between the purchaser and seller?</t>
  </si>
  <si>
    <t>Other Notes:</t>
  </si>
  <si>
    <t>E-mail:</t>
  </si>
  <si>
    <t>Other-description:</t>
  </si>
  <si>
    <t>Addresses:</t>
  </si>
  <si>
    <t>Construction Type</t>
  </si>
  <si>
    <t>Multifamily Residential</t>
  </si>
  <si>
    <t>One Story Residential</t>
  </si>
  <si>
    <t>Row House/Townhouse</t>
  </si>
  <si>
    <t>Garden Apartments</t>
  </si>
  <si>
    <t>Duplex</t>
  </si>
  <si>
    <t>Triplex/Quadraplex</t>
  </si>
  <si>
    <t>Building Type</t>
  </si>
  <si>
    <t>Foundation</t>
  </si>
  <si>
    <t>NTS***</t>
  </si>
  <si>
    <t>Total # Affordable Units:</t>
  </si>
  <si>
    <t>Total # Market Units:</t>
  </si>
  <si>
    <t>Elevators</t>
  </si>
  <si>
    <t>Other-provide descriptions</t>
  </si>
  <si>
    <t>Const. Type</t>
  </si>
  <si>
    <t>New Const</t>
  </si>
  <si>
    <t>Conversion</t>
  </si>
  <si>
    <t>Other Description:</t>
  </si>
  <si>
    <t>Located on the same parcel?</t>
  </si>
  <si>
    <t>*Year Built-Rehab only</t>
  </si>
  <si>
    <t>Units</t>
  </si>
  <si>
    <t>Single Room Occ. (SRO)</t>
  </si>
  <si>
    <t>Stories</t>
  </si>
  <si>
    <t>Foundation Type</t>
  </si>
  <si>
    <t xml:space="preserve">Buildings are vacant?   </t>
  </si>
  <si>
    <t xml:space="preserve">Date Buildings were last occupied: </t>
  </si>
  <si>
    <r>
      <rPr>
        <b/>
        <sz val="10"/>
        <rFont val="Arial"/>
        <family val="2"/>
      </rPr>
      <t>Bid Procedure and Selection</t>
    </r>
    <r>
      <rPr>
        <sz val="10"/>
        <rFont val="Arial"/>
        <family val="2"/>
      </rPr>
      <t xml:space="preserve"> (check one): </t>
    </r>
  </si>
  <si>
    <t>HUD (developments with HUD PBRA)</t>
  </si>
  <si>
    <t>Utility Allowance Source</t>
  </si>
  <si>
    <t>Will the project be constructed to meet one of the following sustainable building certifications?</t>
  </si>
  <si>
    <t>Enterprise’s Enterprise Green Communities certification program (following Enterprise Green Communities protocol under the guidance of an Enterprise Qualified TA provider);</t>
  </si>
  <si>
    <t>US Green Building Council’s LEED for Homes certification program;</t>
  </si>
  <si>
    <t>Construction Financing</t>
  </si>
  <si>
    <t>Permanent Financing</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</si>
  <si>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</si>
  <si>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r>
      <t xml:space="preserve">appropriate </t>
    </r>
    <r>
      <rPr>
        <b/>
        <sz val="10"/>
        <rFont val="Arial"/>
        <family val="2"/>
      </rPr>
      <t>Tab</t>
    </r>
    <r>
      <rPr>
        <sz val="10"/>
        <rFont val="Arial"/>
        <family val="2"/>
      </rPr>
      <t xml:space="preserve"> in the Application package.</t>
    </r>
  </si>
  <si>
    <t>Funding Codes:</t>
  </si>
  <si>
    <t>Source Code:</t>
  </si>
  <si>
    <t>A</t>
  </si>
  <si>
    <t>B</t>
  </si>
  <si>
    <t>C</t>
  </si>
  <si>
    <t>Conventional Financing</t>
  </si>
  <si>
    <t>Equity</t>
  </si>
  <si>
    <t>D</t>
  </si>
  <si>
    <t>Bridge Financing</t>
  </si>
  <si>
    <t>E</t>
  </si>
  <si>
    <t>Federal Home Loan Bank</t>
  </si>
  <si>
    <t>Forgivable Loan</t>
  </si>
  <si>
    <t>F</t>
  </si>
  <si>
    <t>RHS</t>
  </si>
  <si>
    <t>Grant</t>
  </si>
  <si>
    <t>G</t>
  </si>
  <si>
    <t>H</t>
  </si>
  <si>
    <t>Status:</t>
  </si>
  <si>
    <t>HUD (Specify program)</t>
  </si>
  <si>
    <t>R</t>
  </si>
  <si>
    <t>Requested</t>
  </si>
  <si>
    <t>Approved</t>
  </si>
  <si>
    <t>Source Code</t>
  </si>
  <si>
    <t>Type</t>
  </si>
  <si>
    <t>Status</t>
  </si>
  <si>
    <t>Amount of Funds</t>
  </si>
  <si>
    <t>Annual Debt Service</t>
  </si>
  <si>
    <t>Interest Rate</t>
  </si>
  <si>
    <t>Amortization Period (years)</t>
  </si>
  <si>
    <t>Term of Loan (years)</t>
  </si>
  <si>
    <t>Commitment Letter (Y/N)</t>
  </si>
  <si>
    <t>Total:</t>
  </si>
  <si>
    <t>Funding Sources:</t>
  </si>
  <si>
    <t xml:space="preserve">    Source Code:</t>
  </si>
  <si>
    <t xml:space="preserve">        Source Name:</t>
  </si>
  <si>
    <t>Source Address:</t>
  </si>
  <si>
    <t>Source Contact Name:</t>
  </si>
  <si>
    <t xml:space="preserve">      Contact Telephone:</t>
  </si>
  <si>
    <t xml:space="preserve">Acknowledgement and Agreements: </t>
  </si>
  <si>
    <t xml:space="preserve">Acknowledgement and Agreements (continued): </t>
  </si>
  <si>
    <t>Page 12</t>
  </si>
  <si>
    <t>Project Information:</t>
  </si>
  <si>
    <t xml:space="preserve">* New Construction of 5 or more units and Rehabilitation projects with 15 or more units with rehab costs that will be 75% or more of the replacement of the completed development must follow 504 guidelines. Projects must have a minimum of five percent (5%) of the units accessible to individuals with mobility impairments AND an additional two percent (2%) of the units accessible to individuals with sensory impairments.  </t>
  </si>
  <si>
    <t>** Latitude and Longitude must be to the 4th or 5th decimal place. Longitude will be negative.</t>
  </si>
  <si>
    <t>Appraisal-Amount</t>
  </si>
  <si>
    <r>
      <rPr>
        <sz val="10"/>
        <rFont val="Arial"/>
        <family val="2"/>
      </rPr>
      <t xml:space="preserve">What is the total </t>
    </r>
    <r>
      <rPr>
        <b/>
        <sz val="10"/>
        <rFont val="Arial"/>
        <family val="2"/>
      </rPr>
      <t xml:space="preserve">heated square footage </t>
    </r>
    <r>
      <rPr>
        <sz val="10"/>
        <rFont val="Arial"/>
        <family val="2"/>
      </rPr>
      <t>of the market rate units?</t>
    </r>
  </si>
  <si>
    <t>Does this project involve any relocation of tenants?</t>
  </si>
  <si>
    <r>
      <t xml:space="preserve">Will any tenants be </t>
    </r>
    <r>
      <rPr>
        <b/>
        <sz val="10"/>
        <rFont val="Arial"/>
        <family val="2"/>
      </rPr>
      <t>Permanently</t>
    </r>
    <r>
      <rPr>
        <sz val="10"/>
        <rFont val="Arial"/>
        <family val="2"/>
      </rPr>
      <t xml:space="preserve"> relocated?</t>
    </r>
  </si>
  <si>
    <t>Is this a scattered site project?</t>
  </si>
  <si>
    <t xml:space="preserve">Acreage of parcel that is wetlands:   </t>
  </si>
  <si>
    <t>Site Information:</t>
  </si>
  <si>
    <t>Owner(s) - must listed on current deed</t>
  </si>
  <si>
    <t>**Environmental Language is included in the Contract or Option Document?</t>
  </si>
  <si>
    <t>***Notice to Seller - Signed by seller prior to or at the time of contract execution?</t>
  </si>
  <si>
    <t>Value of Donated Land (or appraised value in excess of purchase price)</t>
  </si>
  <si>
    <t>Local Government, COG, or Non-Profit funds for Special Needs Tenants</t>
  </si>
  <si>
    <t>Capital Replacement Reserves</t>
  </si>
  <si>
    <t xml:space="preserve">   If "Yes," how much is needed per unit?</t>
  </si>
  <si>
    <t xml:space="preserve">   Rehabilitation only:</t>
  </si>
  <si>
    <t xml:space="preserve">   Does the PNA state that Capital Reserves are needed?</t>
  </si>
  <si>
    <t>Contigency (10%)</t>
  </si>
  <si>
    <t>Construction Costs Addendum</t>
  </si>
  <si>
    <t>Election to Draw Funds:</t>
  </si>
  <si>
    <t>At the time of PIS approval</t>
  </si>
  <si>
    <t>Development Information:</t>
  </si>
  <si>
    <t>Competitive Sealed Bid Policy</t>
  </si>
  <si>
    <t>Total number of separate addresses (sites) associated with this application:</t>
  </si>
  <si>
    <t>Requesting Identity of Interest Relationship</t>
  </si>
  <si>
    <r>
      <t xml:space="preserve">below.  </t>
    </r>
    <r>
      <rPr>
        <b/>
        <sz val="10"/>
        <rFont val="Arial"/>
        <family val="2"/>
      </rPr>
      <t xml:space="preserve">Attach a copy of the commitment letter(s), </t>
    </r>
    <r>
      <rPr>
        <sz val="10"/>
        <rFont val="Arial"/>
        <family val="2"/>
      </rPr>
      <t>indicating the specific amount and purpose of its funding behind the</t>
    </r>
  </si>
  <si>
    <t>Located in a qualified opportunity zone?</t>
  </si>
  <si>
    <t>Long = Longitude   Lat = Latitude  CT = Census Tract  CD = Congressional District  SSD = State Senate District  SHD = State House District</t>
  </si>
  <si>
    <t>Applicant meets the unrestricted liquid assets total minimum:</t>
  </si>
  <si>
    <t>How many applications will the principles of this project be associated with?</t>
  </si>
  <si>
    <t>Is the site currently in the process off rezoning?</t>
  </si>
  <si>
    <r>
      <rPr>
        <b/>
        <sz val="8"/>
        <rFont val="Arial"/>
        <family val="2"/>
      </rPr>
      <t>Project-based rental assistance</t>
    </r>
    <r>
      <rPr>
        <sz val="8"/>
        <rFont val="Arial"/>
        <family val="2"/>
      </rPr>
      <t xml:space="preserve"> - Federal rental assistance that is tied to a residential property with a specific location and remains with that particular location throughout the term of the assistance. </t>
    </r>
    <r>
      <rPr>
        <b/>
        <sz val="8"/>
        <rFont val="Arial"/>
        <family val="2"/>
      </rPr>
      <t>If "Yes," provide a copy of the contract.</t>
    </r>
  </si>
  <si>
    <t>Owner Equity Cash</t>
  </si>
  <si>
    <t>Throughout the development</t>
  </si>
  <si>
    <t>High Performance Building Council of the BIA of Central SC, Certified High Performance (CHiP) HOME Program</t>
  </si>
  <si>
    <t>Southface Energy Institute and Greater Atlanta Home Builders Association’s EarthCraft certification programs, based on development type, or</t>
  </si>
  <si>
    <t xml:space="preserve">Home Innovation Research Lab’s National Green Building Standard, meeting Bronze level or higher; </t>
  </si>
  <si>
    <t xml:space="preserve"> Funding Sources:</t>
  </si>
  <si>
    <t>Total Development Costs:</t>
  </si>
  <si>
    <t>(Inlcude costs for market rate units, if applicable)</t>
  </si>
  <si>
    <t>Land and Existing Structures</t>
  </si>
  <si>
    <t>Construction Contingecy</t>
  </si>
  <si>
    <t>The Applicant acknowledges being subject to all regulations and requirements as legislated in the Final Rule of the HOME Investment Partnerships Program, the National Housing Trust Fund Interim Rule, found at 24 CFR Parts 91, 92, and 93, and  the Housing Trust Fund Act located in Title 31, Chapter 13, Article 4 of the Code of Laws of South Carolina, as amended, collectively now known as the SRDP program.</t>
  </si>
  <si>
    <t xml:space="preserve">The Applicant acknowledges compliance with the requirements of the SRDP program during the entire affordability period, and that all HOME and NHTF assisted units remaining in compliance, is a federal requirement. </t>
  </si>
  <si>
    <t>2022 SRDP Application</t>
  </si>
  <si>
    <r>
      <rPr>
        <b/>
        <sz val="11"/>
        <rFont val="Arial"/>
        <family val="2"/>
      </rPr>
      <t>For Tier I applications</t>
    </r>
    <r>
      <rPr>
        <sz val="11"/>
        <rFont val="Arial"/>
        <family val="2"/>
      </rPr>
      <t xml:space="preserve">, provide, to the best of your knowledge, preliminary estimations for site improvement and construction costs.  </t>
    </r>
  </si>
  <si>
    <r>
      <rPr>
        <b/>
        <sz val="11"/>
        <rFont val="Arial"/>
        <family val="2"/>
      </rPr>
      <t>For Tier II applications</t>
    </r>
    <r>
      <rPr>
        <sz val="11"/>
        <rFont val="Arial"/>
        <family val="2"/>
      </rPr>
      <t>, budgeted amounts for site improvement and construction costs should match costs itemized in the Exhibit 10, Construction Cost Addendum.</t>
    </r>
  </si>
  <si>
    <t>Yr Built*</t>
  </si>
  <si>
    <t xml:space="preserve">Source of Utility Allowance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</si>
</sst>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lt;=9999999]###\-####;\(###\)\ ###\-####"/>
    <numFmt numFmtId="166" formatCode="0.0000%"/>
    <numFmt numFmtId="167" formatCode="&quot;$&quot;#,##0.00"/>
    <numFmt numFmtId="168" formatCode="[$-409]m/d/yy\ h:mm\ AM/PM;@"/>
    <numFmt numFmtId="169" formatCode="[$-409]h:mm\ AM/PM;@"/>
    <numFmt numFmtId="170" formatCode="0.000%"/>
    <numFmt numFmtId="171" formatCode="0.00000"/>
  </numFmts>
  <fonts count="55">
    <font>
      <sz val="10"/>
      <name val="Arial"/>
    </font>
    <font>
      <sz val="11"/>
      <color theme="1"/>
      <name val="Calibri"/>
      <family val="2"/>
      <scheme val="minor"/>
    </font>
    <font>
      <sz val="11"/>
      <color indexed="8"/>
      <name val="Calibri"/>
      <family val="2"/>
    </font>
    <font>
      <sz val="10"/>
      <name val="Arial"/>
      <family val="2"/>
    </font>
    <font>
      <sz val="8"/>
      <name val="Arial"/>
      <family val="2"/>
    </font>
    <font>
      <sz val="10"/>
      <color indexed="9"/>
      <name val="Arial"/>
      <family val="2"/>
    </font>
    <font>
      <b/>
      <sz val="10"/>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b/>
      <sz val="10"/>
      <color indexed="9"/>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9"/>
      <name val="Arial"/>
      <family val="2"/>
    </font>
    <font>
      <sz val="9"/>
      <color indexed="12"/>
      <name val="Arial"/>
      <family val="2"/>
    </font>
    <font>
      <sz val="10"/>
      <color indexed="12"/>
      <name val="Arial"/>
      <family val="2"/>
    </font>
    <font>
      <sz val="8"/>
      <color indexed="23"/>
      <name val="Arial"/>
      <family val="2"/>
    </font>
    <font>
      <sz val="10"/>
      <color indexed="23"/>
      <name val="Arial"/>
      <family val="2"/>
    </font>
    <font>
      <b/>
      <i/>
      <sz val="8"/>
      <name val="Arial"/>
      <family val="2"/>
    </font>
    <font>
      <sz val="10"/>
      <name val="Arial"/>
      <family val="2"/>
    </font>
    <font>
      <i/>
      <sz val="9"/>
      <name val="Arial"/>
      <family val="2"/>
    </font>
    <font>
      <sz val="12"/>
      <name val="Arial MT"/>
    </font>
    <font>
      <b/>
      <sz val="9"/>
      <color indexed="8"/>
      <name val="Arial"/>
      <family val="2"/>
    </font>
    <font>
      <sz val="9"/>
      <color indexed="8"/>
      <name val="Arial"/>
      <family val="2"/>
    </font>
    <font>
      <sz val="10"/>
      <color theme="0"/>
      <name val="Arial"/>
      <family val="2"/>
    </font>
    <font>
      <b/>
      <sz val="10"/>
      <color theme="0"/>
      <name val="Arial"/>
      <family val="2"/>
    </font>
    <font>
      <b/>
      <sz val="10"/>
      <color rgb="FFFF0000"/>
      <name val="Arial"/>
      <family val="2"/>
    </font>
    <font>
      <b/>
      <sz val="10"/>
      <color rgb="FF0307BD"/>
      <name val="Arial"/>
      <family val="2"/>
    </font>
    <font>
      <b/>
      <sz val="8"/>
      <name val="Arial"/>
      <family val="2"/>
    </font>
    <font>
      <sz val="10"/>
      <color rgb="FF0E2AF6"/>
      <name val="Arial"/>
      <family val="2"/>
    </font>
    <font>
      <sz val="11"/>
      <name val="Arial"/>
      <family val="2"/>
    </font>
    <font>
      <b/>
      <sz val="11"/>
      <name val="Arial"/>
      <family val="2"/>
    </font>
    <font>
      <b/>
      <sz val="9"/>
      <name val="Arial"/>
      <family val="2"/>
    </font>
    <font>
      <b/>
      <sz val="10"/>
      <color rgb="FF0E2AF6"/>
      <name val="Arial"/>
      <family val="2"/>
    </font>
    <font>
      <b/>
      <sz val="14"/>
      <name val="Calibri"/>
      <family val="2"/>
      <scheme val="minor"/>
    </font>
    <font>
      <b/>
      <sz val="12"/>
      <color rgb="FFC00000"/>
      <name val="Calibri"/>
      <family val="2"/>
      <scheme val="minor"/>
    </font>
    <font>
      <b/>
      <sz val="10"/>
      <name val="Calibri"/>
      <family val="2"/>
      <scheme val="minor"/>
    </font>
    <font>
      <sz val="10"/>
      <name val="Calibri"/>
      <family val="2"/>
      <scheme val="minor"/>
    </font>
    <font>
      <u/>
      <sz val="10"/>
      <color indexed="12"/>
      <name val="Calibri"/>
      <family val="2"/>
      <scheme val="minor"/>
    </font>
    <font>
      <b/>
      <sz val="12"/>
      <name val="Calibri"/>
      <family val="2"/>
      <scheme val="minor"/>
    </font>
    <font>
      <sz val="11"/>
      <name val="Calibri"/>
      <family val="2"/>
      <scheme val="minor"/>
    </font>
    <font>
      <b/>
      <sz val="11"/>
      <name val="Calibri"/>
      <family val="2"/>
      <scheme val="minor"/>
    </font>
  </fonts>
  <fills count="12">
    <fill>
      <patternFill patternType="none"/>
    </fill>
    <fill>
      <patternFill patternType="gray125"/>
    </fill>
    <fill>
      <patternFill patternType="solid">
        <fgColor indexed="9"/>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3" tint="0.59999389629810485"/>
        <bgColor indexed="64"/>
      </patternFill>
    </fill>
  </fills>
  <borders count="28">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6">
    <xf numFmtId="0" fontId="0" fillId="0" borderId="0"/>
    <xf numFmtId="43" fontId="3"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3" fillId="0" borderId="0"/>
    <xf numFmtId="0" fontId="34" fillId="2"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689">
    <xf numFmtId="0" fontId="0" fillId="0" borderId="0" xfId="0"/>
    <xf numFmtId="0" fontId="0" fillId="0" borderId="1" xfId="0" applyBorder="1"/>
    <xf numFmtId="0" fontId="0" fillId="0" borderId="0" xfId="0" applyBorder="1"/>
    <xf numFmtId="0" fontId="5" fillId="3" borderId="0" xfId="0" applyFont="1" applyFill="1"/>
    <xf numFmtId="0" fontId="6" fillId="0" borderId="0" xfId="0" applyFont="1"/>
    <xf numFmtId="0" fontId="7" fillId="3" borderId="0" xfId="0" applyFont="1" applyFill="1"/>
    <xf numFmtId="0" fontId="0" fillId="0" borderId="2" xfId="0" applyBorder="1"/>
    <xf numFmtId="0" fontId="0" fillId="0" borderId="0" xfId="0" applyAlignment="1">
      <alignment horizontal="right"/>
    </xf>
    <xf numFmtId="0" fontId="0" fillId="0" borderId="0" xfId="0" applyFill="1" applyBorder="1"/>
    <xf numFmtId="0" fontId="0" fillId="0" borderId="3" xfId="0" applyBorder="1"/>
    <xf numFmtId="0" fontId="0" fillId="0" borderId="0" xfId="0" applyFill="1"/>
    <xf numFmtId="0" fontId="0" fillId="0" borderId="0" xfId="0" applyAlignment="1">
      <alignment horizontal="center"/>
    </xf>
    <xf numFmtId="0" fontId="0" fillId="0" borderId="3" xfId="0" applyBorder="1" applyAlignment="1">
      <alignment horizontal="center"/>
    </xf>
    <xf numFmtId="43" fontId="0" fillId="0" borderId="3" xfId="0" applyNumberFormat="1" applyBorder="1"/>
    <xf numFmtId="0" fontId="0" fillId="0" borderId="3" xfId="0" applyBorder="1" applyAlignment="1">
      <alignment horizontal="center" wrapText="1"/>
    </xf>
    <xf numFmtId="0" fontId="0" fillId="0" borderId="0" xfId="0" applyBorder="1" applyAlignment="1">
      <alignment horizontal="center" wrapText="1"/>
    </xf>
    <xf numFmtId="43" fontId="0" fillId="0" borderId="3" xfId="1" applyFont="1" applyBorder="1"/>
    <xf numFmtId="0" fontId="0" fillId="0" borderId="3" xfId="0" applyFill="1" applyBorder="1" applyAlignment="1">
      <alignment horizontal="center" wrapText="1"/>
    </xf>
    <xf numFmtId="0" fontId="0" fillId="4" borderId="3" xfId="0" applyFill="1" applyBorder="1"/>
    <xf numFmtId="10" fontId="0" fillId="0" borderId="3" xfId="30" applyNumberFormat="1" applyFont="1" applyBorder="1"/>
    <xf numFmtId="0" fontId="0" fillId="0" borderId="4" xfId="0" applyBorder="1"/>
    <xf numFmtId="0" fontId="6" fillId="0" borderId="5" xfId="0" applyFont="1" applyBorder="1"/>
    <xf numFmtId="0" fontId="6" fillId="0" borderId="0" xfId="0" applyFont="1" applyFill="1" applyBorder="1"/>
    <xf numFmtId="14" fontId="0" fillId="0" borderId="0" xfId="0" applyNumberFormat="1"/>
    <xf numFmtId="0" fontId="3" fillId="0" borderId="0" xfId="0" applyFont="1"/>
    <xf numFmtId="43" fontId="0" fillId="0" borderId="0" xfId="1" applyFont="1"/>
    <xf numFmtId="43" fontId="0" fillId="0" borderId="10" xfId="1" applyFont="1" applyBorder="1"/>
    <xf numFmtId="0" fontId="0" fillId="0" borderId="0" xfId="0" applyFill="1" applyAlignment="1">
      <alignment horizontal="center"/>
    </xf>
    <xf numFmtId="0" fontId="19" fillId="0" borderId="5" xfId="16" applyFont="1" applyBorder="1" applyAlignment="1" applyProtection="1">
      <alignment horizontal="right"/>
    </xf>
    <xf numFmtId="0" fontId="20" fillId="0" borderId="12" xfId="16" applyFont="1" applyBorder="1" applyAlignment="1" applyProtection="1">
      <alignment horizontal="center"/>
    </xf>
    <xf numFmtId="44" fontId="20" fillId="0" borderId="12" xfId="3" applyFont="1" applyBorder="1" applyAlignment="1" applyProtection="1">
      <alignment horizontal="center"/>
    </xf>
    <xf numFmtId="0" fontId="20" fillId="0" borderId="4" xfId="16" applyFont="1" applyBorder="1" applyAlignment="1" applyProtection="1">
      <alignment horizontal="center"/>
    </xf>
    <xf numFmtId="0" fontId="18" fillId="0" borderId="5" xfId="16" applyFont="1" applyBorder="1" applyAlignment="1" applyProtection="1">
      <alignment horizontal="right"/>
    </xf>
    <xf numFmtId="0" fontId="17" fillId="0" borderId="12" xfId="16" applyFont="1" applyBorder="1" applyAlignment="1" applyProtection="1">
      <alignment horizontal="center"/>
    </xf>
    <xf numFmtId="44" fontId="17" fillId="0" borderId="12" xfId="3" applyFont="1" applyBorder="1" applyAlignment="1" applyProtection="1">
      <alignment horizontal="center"/>
    </xf>
    <xf numFmtId="0" fontId="18" fillId="0" borderId="5" xfId="18" applyFont="1" applyBorder="1" applyAlignment="1" applyProtection="1">
      <alignment horizontal="right"/>
    </xf>
    <xf numFmtId="0" fontId="17" fillId="0" borderId="12" xfId="18" applyFont="1" applyBorder="1" applyAlignment="1" applyProtection="1">
      <alignment horizontal="center"/>
    </xf>
    <xf numFmtId="44" fontId="17" fillId="0" borderId="12" xfId="5" applyFont="1" applyBorder="1" applyAlignment="1" applyProtection="1">
      <alignment horizontal="center"/>
    </xf>
    <xf numFmtId="0" fontId="18" fillId="0" borderId="5" xfId="20" applyFont="1" applyBorder="1" applyAlignment="1" applyProtection="1">
      <alignment horizontal="right"/>
    </xf>
    <xf numFmtId="0" fontId="17" fillId="0" borderId="12" xfId="20" applyFont="1" applyBorder="1" applyAlignment="1" applyProtection="1">
      <alignment horizontal="center"/>
    </xf>
    <xf numFmtId="44" fontId="17" fillId="0" borderId="12" xfId="7" applyFont="1" applyBorder="1" applyAlignment="1" applyProtection="1">
      <alignment horizontal="center"/>
    </xf>
    <xf numFmtId="0" fontId="18" fillId="0" borderId="4" xfId="20" applyFont="1" applyBorder="1" applyAlignment="1" applyProtection="1">
      <alignment horizontal="right"/>
    </xf>
    <xf numFmtId="0" fontId="18" fillId="0" borderId="5" xfId="22" applyFont="1" applyBorder="1" applyAlignment="1" applyProtection="1">
      <alignment horizontal="right"/>
    </xf>
    <xf numFmtId="0" fontId="17" fillId="0" borderId="12" xfId="22" applyFont="1" applyBorder="1" applyAlignment="1" applyProtection="1">
      <alignment horizontal="center"/>
    </xf>
    <xf numFmtId="44" fontId="17" fillId="0" borderId="12" xfId="9" applyFont="1" applyBorder="1" applyAlignment="1" applyProtection="1">
      <alignment horizontal="center"/>
    </xf>
    <xf numFmtId="0" fontId="18" fillId="0" borderId="5" xfId="24" applyFont="1" applyBorder="1" applyAlignment="1" applyProtection="1">
      <alignment horizontal="right"/>
    </xf>
    <xf numFmtId="0" fontId="17" fillId="0" borderId="3" xfId="26" applyFont="1" applyBorder="1" applyAlignment="1" applyProtection="1">
      <alignment horizontal="center"/>
    </xf>
    <xf numFmtId="0" fontId="18" fillId="0" borderId="5" xfId="26" applyFont="1" applyBorder="1" applyAlignment="1" applyProtection="1">
      <alignment horizontal="right"/>
    </xf>
    <xf numFmtId="0" fontId="17" fillId="0" borderId="12" xfId="26" applyFont="1" applyBorder="1" applyAlignment="1" applyProtection="1">
      <alignment horizontal="center"/>
    </xf>
    <xf numFmtId="44" fontId="17" fillId="0" borderId="12" xfId="13" applyFont="1" applyBorder="1" applyAlignment="1" applyProtection="1">
      <alignment horizontal="center"/>
    </xf>
    <xf numFmtId="0" fontId="19" fillId="0" borderId="5" xfId="0" applyFont="1" applyBorder="1" applyAlignment="1" applyProtection="1">
      <alignment horizontal="right"/>
    </xf>
    <xf numFmtId="0" fontId="18" fillId="0" borderId="5" xfId="0" applyFont="1" applyBorder="1" applyAlignment="1" applyProtection="1">
      <alignment horizontal="right"/>
    </xf>
    <xf numFmtId="0" fontId="21" fillId="5" borderId="3" xfId="16" applyFont="1" applyFill="1" applyBorder="1" applyAlignment="1" applyProtection="1">
      <alignment horizontal="center"/>
      <protection locked="0"/>
    </xf>
    <xf numFmtId="44" fontId="21" fillId="5" borderId="3" xfId="3" applyFont="1" applyFill="1" applyBorder="1" applyAlignment="1" applyProtection="1">
      <alignment horizontal="center"/>
      <protection locked="0"/>
    </xf>
    <xf numFmtId="0" fontId="21" fillId="5" borderId="3" xfId="18" applyFont="1" applyFill="1" applyBorder="1" applyAlignment="1" applyProtection="1">
      <alignment horizontal="center"/>
      <protection locked="0"/>
    </xf>
    <xf numFmtId="0" fontId="21" fillId="5" borderId="3" xfId="20" applyFont="1" applyFill="1" applyBorder="1" applyAlignment="1" applyProtection="1">
      <alignment horizontal="center"/>
      <protection locked="0"/>
    </xf>
    <xf numFmtId="0" fontId="21" fillId="5" borderId="3" xfId="22" applyFont="1" applyFill="1" applyBorder="1" applyAlignment="1" applyProtection="1">
      <alignment horizontal="center"/>
      <protection locked="0"/>
    </xf>
    <xf numFmtId="0" fontId="21" fillId="5" borderId="3" xfId="24" applyFont="1" applyFill="1" applyBorder="1" applyAlignment="1" applyProtection="1">
      <alignment horizontal="center"/>
      <protection locked="0"/>
    </xf>
    <xf numFmtId="0" fontId="21" fillId="5" borderId="3" xfId="26"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17" fillId="0" borderId="3" xfId="16" applyFont="1" applyBorder="1" applyAlignment="1" applyProtection="1">
      <alignment horizontal="center"/>
    </xf>
    <xf numFmtId="0" fontId="17" fillId="0" borderId="4" xfId="16" applyFont="1" applyBorder="1" applyAlignment="1" applyProtection="1">
      <alignment horizontal="center"/>
    </xf>
    <xf numFmtId="0" fontId="17" fillId="0" borderId="3" xfId="18" applyFont="1" applyBorder="1" applyAlignment="1" applyProtection="1">
      <alignment horizontal="center"/>
    </xf>
    <xf numFmtId="0" fontId="17" fillId="0" borderId="4" xfId="18" applyFont="1" applyBorder="1" applyAlignment="1" applyProtection="1">
      <alignment horizontal="center"/>
    </xf>
    <xf numFmtId="0" fontId="17" fillId="0" borderId="3" xfId="20" applyFont="1" applyBorder="1" applyAlignment="1" applyProtection="1">
      <alignment horizontal="center"/>
    </xf>
    <xf numFmtId="0" fontId="17" fillId="0" borderId="4" xfId="20" applyFont="1" applyBorder="1" applyAlignment="1" applyProtection="1">
      <alignment horizontal="center"/>
    </xf>
    <xf numFmtId="0" fontId="17" fillId="0" borderId="3" xfId="22" applyFont="1" applyBorder="1" applyAlignment="1" applyProtection="1">
      <alignment horizontal="center"/>
    </xf>
    <xf numFmtId="0" fontId="17" fillId="0" borderId="4" xfId="22" applyFont="1" applyBorder="1" applyAlignment="1" applyProtection="1">
      <alignment horizontal="center"/>
    </xf>
    <xf numFmtId="0" fontId="17" fillId="0" borderId="3" xfId="24" applyFont="1" applyBorder="1" applyAlignment="1" applyProtection="1">
      <alignment horizontal="center"/>
    </xf>
    <xf numFmtId="0" fontId="17" fillId="0" borderId="3" xfId="24" applyFont="1" applyFill="1" applyBorder="1" applyAlignment="1" applyProtection="1">
      <alignment horizontal="center"/>
    </xf>
    <xf numFmtId="0" fontId="17" fillId="0" borderId="12" xfId="24" applyFont="1" applyBorder="1" applyAlignment="1" applyProtection="1">
      <alignment horizontal="center"/>
    </xf>
    <xf numFmtId="0" fontId="17" fillId="0" borderId="4" xfId="24" applyFont="1" applyBorder="1" applyAlignment="1" applyProtection="1">
      <alignment horizontal="center"/>
    </xf>
    <xf numFmtId="0" fontId="17" fillId="0" borderId="4" xfId="26" applyFont="1" applyBorder="1" applyAlignment="1" applyProtection="1">
      <alignment horizontal="center"/>
    </xf>
    <xf numFmtId="0" fontId="20" fillId="0" borderId="12" xfId="0" applyFont="1" applyBorder="1" applyAlignment="1" applyProtection="1">
      <alignment horizontal="center"/>
    </xf>
    <xf numFmtId="0" fontId="20" fillId="0" borderId="4" xfId="0" applyFont="1" applyBorder="1" applyAlignment="1" applyProtection="1">
      <alignment horizontal="center"/>
    </xf>
    <xf numFmtId="0" fontId="20" fillId="0" borderId="0" xfId="0" applyFont="1"/>
    <xf numFmtId="0" fontId="18" fillId="0" borderId="0" xfId="0" applyFont="1" applyBorder="1" applyAlignment="1" applyProtection="1">
      <alignment horizontal="right"/>
    </xf>
    <xf numFmtId="0" fontId="20" fillId="0" borderId="0" xfId="0" applyFont="1" applyBorder="1" applyAlignment="1" applyProtection="1">
      <alignment horizontal="center"/>
    </xf>
    <xf numFmtId="44" fontId="19" fillId="0" borderId="0" xfId="3" applyFont="1" applyBorder="1" applyAlignment="1" applyProtection="1">
      <alignment horizontal="center"/>
    </xf>
    <xf numFmtId="0" fontId="23" fillId="0" borderId="0" xfId="0" applyFont="1"/>
    <xf numFmtId="0" fontId="21" fillId="5" borderId="13" xfId="16" applyFont="1" applyFill="1" applyBorder="1" applyAlignment="1" applyProtection="1">
      <alignment horizontal="center"/>
      <protection locked="0"/>
    </xf>
    <xf numFmtId="0" fontId="17" fillId="0" borderId="13" xfId="16" applyFont="1" applyBorder="1" applyAlignment="1" applyProtection="1">
      <alignment horizontal="center"/>
    </xf>
    <xf numFmtId="44" fontId="21" fillId="5" borderId="13" xfId="3" applyFont="1" applyFill="1" applyBorder="1" applyAlignment="1" applyProtection="1">
      <alignment horizontal="center"/>
      <protection locked="0"/>
    </xf>
    <xf numFmtId="44" fontId="18" fillId="0" borderId="5" xfId="2" applyFont="1" applyFill="1" applyBorder="1" applyAlignment="1" applyProtection="1">
      <alignment horizontal="center"/>
    </xf>
    <xf numFmtId="44" fontId="18" fillId="0" borderId="14" xfId="2" applyFont="1" applyFill="1" applyBorder="1" applyAlignment="1" applyProtection="1">
      <alignment horizontal="center"/>
    </xf>
    <xf numFmtId="44" fontId="18" fillId="0" borderId="14" xfId="7" applyFont="1" applyFill="1" applyBorder="1" applyAlignment="1" applyProtection="1">
      <alignment horizontal="center"/>
    </xf>
    <xf numFmtId="44" fontId="18" fillId="0" borderId="14" xfId="9" applyFont="1" applyFill="1" applyBorder="1" applyAlignment="1" applyProtection="1">
      <alignment horizontal="center"/>
    </xf>
    <xf numFmtId="44" fontId="18" fillId="0" borderId="5" xfId="24" applyNumberFormat="1" applyFont="1" applyFill="1" applyBorder="1" applyAlignment="1" applyProtection="1">
      <alignment horizontal="center"/>
    </xf>
    <xf numFmtId="44" fontId="18" fillId="0" borderId="5" xfId="24" applyNumberFormat="1" applyFont="1" applyBorder="1" applyAlignment="1" applyProtection="1">
      <alignment horizontal="center"/>
    </xf>
    <xf numFmtId="44" fontId="18" fillId="0" borderId="5" xfId="13" applyFont="1" applyBorder="1" applyAlignment="1" applyProtection="1">
      <alignment horizontal="center"/>
    </xf>
    <xf numFmtId="44" fontId="18" fillId="0" borderId="5" xfId="0" applyNumberFormat="1" applyFont="1" applyBorder="1" applyAlignment="1" applyProtection="1">
      <alignment horizontal="center"/>
    </xf>
    <xf numFmtId="44" fontId="18" fillId="0" borderId="5" xfId="3" applyFont="1" applyBorder="1" applyAlignment="1" applyProtection="1">
      <alignment horizontal="center"/>
    </xf>
    <xf numFmtId="44" fontId="19" fillId="0" borderId="5" xfId="3" applyFont="1" applyBorder="1" applyAlignment="1" applyProtection="1">
      <alignment horizontal="center"/>
    </xf>
    <xf numFmtId="0" fontId="21" fillId="5" borderId="3" xfId="16" applyFont="1" applyFill="1" applyBorder="1" applyAlignment="1" applyProtection="1">
      <alignment horizontal="left"/>
      <protection locked="0"/>
    </xf>
    <xf numFmtId="0" fontId="17" fillId="0" borderId="3" xfId="16" applyFont="1" applyFill="1" applyBorder="1" applyAlignment="1" applyProtection="1">
      <alignment horizontal="left"/>
    </xf>
    <xf numFmtId="0" fontId="17" fillId="0" borderId="3" xfId="16" applyFont="1" applyBorder="1" applyAlignment="1" applyProtection="1">
      <alignment horizontal="left"/>
    </xf>
    <xf numFmtId="0" fontId="17" fillId="0" borderId="3" xfId="18" applyFont="1" applyBorder="1" applyAlignment="1" applyProtection="1">
      <alignment horizontal="left"/>
    </xf>
    <xf numFmtId="0" fontId="18" fillId="4" borderId="15" xfId="16" applyFont="1" applyFill="1" applyBorder="1" applyAlignment="1" applyProtection="1">
      <alignment horizontal="left"/>
    </xf>
    <xf numFmtId="0" fontId="17" fillId="0" borderId="13" xfId="16" applyFont="1" applyBorder="1" applyAlignment="1" applyProtection="1">
      <alignment horizontal="left"/>
    </xf>
    <xf numFmtId="0" fontId="18" fillId="4" borderId="3" xfId="16" applyFont="1" applyFill="1" applyBorder="1" applyAlignment="1" applyProtection="1">
      <alignment horizontal="left"/>
    </xf>
    <xf numFmtId="0" fontId="18" fillId="4" borderId="3" xfId="18" applyFont="1" applyFill="1" applyBorder="1" applyAlignment="1" applyProtection="1">
      <alignment horizontal="left"/>
    </xf>
    <xf numFmtId="0" fontId="21" fillId="5" borderId="4" xfId="0" applyFont="1" applyFill="1" applyBorder="1" applyAlignment="1" applyProtection="1">
      <alignment horizontal="center"/>
      <protection locked="0"/>
    </xf>
    <xf numFmtId="0" fontId="0" fillId="0" borderId="0" xfId="0" applyProtection="1"/>
    <xf numFmtId="0" fontId="8" fillId="6" borderId="3" xfId="0" applyFont="1" applyFill="1" applyBorder="1" applyProtection="1"/>
    <xf numFmtId="0" fontId="18" fillId="4" borderId="16" xfId="16" applyFont="1" applyFill="1" applyBorder="1" applyAlignment="1" applyProtection="1">
      <alignment horizontal="center"/>
    </xf>
    <xf numFmtId="44" fontId="17" fillId="4" borderId="14" xfId="2" applyFont="1" applyFill="1" applyBorder="1" applyAlignment="1" applyProtection="1">
      <alignment horizontal="center"/>
    </xf>
    <xf numFmtId="44" fontId="17" fillId="4" borderId="5" xfId="2" applyFont="1" applyFill="1" applyBorder="1" applyAlignment="1" applyProtection="1">
      <alignment horizontal="center"/>
    </xf>
    <xf numFmtId="44" fontId="19" fillId="0" borderId="5" xfId="2" applyFont="1" applyFill="1" applyBorder="1" applyAlignment="1" applyProtection="1">
      <alignment horizontal="center" vertical="center"/>
    </xf>
    <xf numFmtId="0" fontId="18" fillId="4" borderId="5" xfId="16" applyFont="1" applyFill="1" applyBorder="1" applyAlignment="1" applyProtection="1">
      <alignment horizontal="center"/>
    </xf>
    <xf numFmtId="0" fontId="20" fillId="0" borderId="3" xfId="16" applyFont="1" applyFill="1" applyBorder="1" applyAlignment="1" applyProtection="1">
      <alignment horizontal="left"/>
    </xf>
    <xf numFmtId="0" fontId="18" fillId="4" borderId="3" xfId="20" applyFont="1" applyFill="1" applyBorder="1" applyAlignment="1" applyProtection="1">
      <alignment horizontal="left"/>
    </xf>
    <xf numFmtId="0" fontId="17" fillId="0" borderId="3" xfId="20" applyFont="1" applyBorder="1" applyAlignment="1" applyProtection="1">
      <alignment horizontal="left"/>
    </xf>
    <xf numFmtId="0" fontId="18" fillId="4" borderId="3" xfId="22" applyFont="1" applyFill="1" applyBorder="1" applyAlignment="1" applyProtection="1">
      <alignment horizontal="left"/>
    </xf>
    <xf numFmtId="0" fontId="17" fillId="0" borderId="3" xfId="22" applyFont="1" applyBorder="1" applyAlignment="1" applyProtection="1">
      <alignment horizontal="left"/>
    </xf>
    <xf numFmtId="0" fontId="20" fillId="0" borderId="3" xfId="22" applyFont="1" applyBorder="1" applyAlignment="1" applyProtection="1">
      <alignment horizontal="left"/>
    </xf>
    <xf numFmtId="0" fontId="18" fillId="4" borderId="3" xfId="24" applyFont="1" applyFill="1" applyBorder="1" applyAlignment="1" applyProtection="1">
      <alignment horizontal="left"/>
    </xf>
    <xf numFmtId="0" fontId="18" fillId="4" borderId="5" xfId="24" applyFont="1" applyFill="1" applyBorder="1" applyAlignment="1" applyProtection="1">
      <alignment horizontal="center"/>
    </xf>
    <xf numFmtId="0" fontId="17" fillId="0" borderId="3" xfId="24" applyFont="1" applyBorder="1" applyAlignment="1" applyProtection="1">
      <alignment horizontal="left"/>
    </xf>
    <xf numFmtId="0" fontId="17" fillId="0" borderId="3" xfId="24" applyFont="1" applyFill="1" applyBorder="1" applyAlignment="1" applyProtection="1">
      <alignment horizontal="left"/>
    </xf>
    <xf numFmtId="0" fontId="18" fillId="4" borderId="3" xfId="26" applyFont="1" applyFill="1" applyBorder="1" applyAlignment="1" applyProtection="1">
      <alignment horizontal="left"/>
    </xf>
    <xf numFmtId="0" fontId="18" fillId="4" borderId="5" xfId="26" applyFont="1" applyFill="1" applyBorder="1" applyAlignment="1" applyProtection="1">
      <alignment horizontal="center"/>
    </xf>
    <xf numFmtId="0" fontId="17" fillId="0" borderId="3" xfId="26" applyFont="1" applyBorder="1" applyAlignment="1" applyProtection="1">
      <alignment horizontal="left"/>
    </xf>
    <xf numFmtId="0" fontId="20" fillId="0" borderId="3" xfId="26" applyFont="1" applyBorder="1" applyAlignment="1" applyProtection="1">
      <alignment horizontal="left"/>
    </xf>
    <xf numFmtId="0" fontId="18" fillId="4" borderId="3" xfId="0" applyFont="1" applyFill="1" applyBorder="1" applyAlignment="1" applyProtection="1">
      <alignment horizontal="left"/>
    </xf>
    <xf numFmtId="0" fontId="18" fillId="4" borderId="5" xfId="0" applyFont="1" applyFill="1" applyBorder="1" applyAlignment="1" applyProtection="1">
      <alignment horizontal="center"/>
    </xf>
    <xf numFmtId="0" fontId="20" fillId="0" borderId="3" xfId="0" applyFont="1" applyBorder="1" applyAlignment="1" applyProtection="1">
      <alignment horizontal="left"/>
    </xf>
    <xf numFmtId="0" fontId="20" fillId="0" borderId="3" xfId="0" applyFont="1" applyBorder="1" applyAlignment="1" applyProtection="1">
      <alignment horizontal="center"/>
    </xf>
    <xf numFmtId="0" fontId="23" fillId="0" borderId="0" xfId="0" applyFont="1" applyProtection="1"/>
    <xf numFmtId="0" fontId="19" fillId="4" borderId="3" xfId="0" applyFont="1" applyFill="1" applyBorder="1" applyAlignment="1" applyProtection="1">
      <alignment horizontal="left"/>
    </xf>
    <xf numFmtId="0" fontId="19" fillId="4" borderId="5"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0" xfId="0" applyFont="1" applyProtection="1"/>
    <xf numFmtId="44" fontId="20" fillId="0" borderId="14" xfId="0" applyNumberFormat="1" applyFont="1" applyBorder="1" applyProtection="1"/>
    <xf numFmtId="44" fontId="20" fillId="0" borderId="5" xfId="0" applyNumberFormat="1" applyFont="1" applyBorder="1" applyProtection="1"/>
    <xf numFmtId="0" fontId="20" fillId="0" borderId="0" xfId="0" applyFont="1" applyBorder="1" applyProtection="1"/>
    <xf numFmtId="0" fontId="20" fillId="0" borderId="0" xfId="0" applyFont="1" applyBorder="1" applyAlignment="1" applyProtection="1">
      <alignment horizontal="left"/>
    </xf>
    <xf numFmtId="167" fontId="20" fillId="0" borderId="0" xfId="0" applyNumberFormat="1" applyFont="1" applyBorder="1" applyAlignment="1" applyProtection="1">
      <alignment horizontal="center"/>
    </xf>
    <xf numFmtId="0" fontId="20" fillId="0" borderId="0" xfId="0" applyFont="1" applyAlignment="1" applyProtection="1">
      <alignment horizontal="center"/>
    </xf>
    <xf numFmtId="44" fontId="18" fillId="0" borderId="0" xfId="0" applyNumberFormat="1" applyFont="1" applyAlignment="1" applyProtection="1">
      <alignment horizontal="center"/>
    </xf>
    <xf numFmtId="0" fontId="20" fillId="0" borderId="0" xfId="0" applyFont="1" applyBorder="1" applyAlignment="1" applyProtection="1">
      <alignment horizontal="right"/>
    </xf>
    <xf numFmtId="44" fontId="18" fillId="0" borderId="0" xfId="3" applyFont="1" applyAlignment="1" applyProtection="1">
      <alignment horizontal="center"/>
    </xf>
    <xf numFmtId="167" fontId="19" fillId="0" borderId="0" xfId="0" applyNumberFormat="1" applyFont="1" applyBorder="1" applyAlignment="1" applyProtection="1">
      <alignment horizontal="left"/>
    </xf>
    <xf numFmtId="167" fontId="20" fillId="0" borderId="0" xfId="0" applyNumberFormat="1" applyFont="1" applyBorder="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0" xfId="0" applyFont="1" applyAlignment="1" applyProtection="1">
      <alignment horizontal="right"/>
    </xf>
    <xf numFmtId="44" fontId="21" fillId="5" borderId="5" xfId="2" applyFont="1" applyFill="1" applyBorder="1" applyProtection="1">
      <protection locked="0"/>
    </xf>
    <xf numFmtId="44" fontId="21" fillId="5" borderId="5" xfId="2" applyFont="1" applyFill="1" applyBorder="1" applyAlignment="1" applyProtection="1">
      <alignment horizontal="center"/>
      <protection locked="0"/>
    </xf>
    <xf numFmtId="44" fontId="19" fillId="0" borderId="17" xfId="0" applyNumberFormat="1" applyFont="1" applyBorder="1" applyProtection="1"/>
    <xf numFmtId="44" fontId="18" fillId="0" borderId="17" xfId="0" applyNumberFormat="1" applyFont="1" applyBorder="1" applyAlignment="1" applyProtection="1">
      <alignment horizontal="center"/>
    </xf>
    <xf numFmtId="0" fontId="9" fillId="5" borderId="18" xfId="0" applyFont="1" applyFill="1" applyBorder="1" applyProtection="1">
      <protection locked="0"/>
    </xf>
    <xf numFmtId="0" fontId="9" fillId="5" borderId="13" xfId="0" applyFont="1" applyFill="1" applyBorder="1" applyProtection="1">
      <protection locked="0"/>
    </xf>
    <xf numFmtId="0" fontId="19" fillId="4" borderId="16" xfId="0" applyFont="1" applyFill="1" applyBorder="1" applyAlignment="1">
      <alignment horizontal="center"/>
    </xf>
    <xf numFmtId="14" fontId="6" fillId="0" borderId="0" xfId="0" applyNumberFormat="1" applyFont="1"/>
    <xf numFmtId="0" fontId="6" fillId="0" borderId="0" xfId="0" applyFont="1" applyProtection="1"/>
    <xf numFmtId="0" fontId="10" fillId="0" borderId="0" xfId="0" applyFont="1" applyFill="1" applyBorder="1" applyAlignment="1" applyProtection="1">
      <alignment horizontal="center"/>
    </xf>
    <xf numFmtId="0" fontId="0" fillId="0" borderId="0" xfId="0" applyFill="1" applyBorder="1" applyAlignment="1">
      <alignment horizontal="center"/>
    </xf>
    <xf numFmtId="0" fontId="25" fillId="0" borderId="3" xfId="16" applyFont="1" applyBorder="1" applyAlignment="1" applyProtection="1">
      <alignment horizontal="left"/>
    </xf>
    <xf numFmtId="0" fontId="25" fillId="0" borderId="3" xfId="16" applyFont="1" applyBorder="1" applyAlignment="1" applyProtection="1">
      <alignment horizontal="center"/>
    </xf>
    <xf numFmtId="0" fontId="25" fillId="0" borderId="3" xfId="18" applyFont="1" applyBorder="1" applyAlignment="1" applyProtection="1">
      <alignment horizontal="left"/>
    </xf>
    <xf numFmtId="0" fontId="25" fillId="0" borderId="3" xfId="18" applyFont="1" applyBorder="1" applyAlignment="1" applyProtection="1">
      <alignment horizontal="center"/>
    </xf>
    <xf numFmtId="0" fontId="25" fillId="0" borderId="3" xfId="20" applyFont="1" applyBorder="1" applyAlignment="1" applyProtection="1">
      <alignment horizontal="left"/>
    </xf>
    <xf numFmtId="0" fontId="25" fillId="0" borderId="3" xfId="20" applyFont="1" applyBorder="1" applyAlignment="1" applyProtection="1">
      <alignment horizontal="center"/>
    </xf>
    <xf numFmtId="0" fontId="25" fillId="0" borderId="3" xfId="22" applyFont="1" applyBorder="1" applyAlignment="1" applyProtection="1">
      <alignment horizontal="left"/>
    </xf>
    <xf numFmtId="0" fontId="25" fillId="0" borderId="3" xfId="22" applyFont="1" applyBorder="1" applyAlignment="1" applyProtection="1">
      <alignment horizontal="center"/>
    </xf>
    <xf numFmtId="0" fontId="25" fillId="0" borderId="3" xfId="24" applyFont="1" applyBorder="1" applyAlignment="1" applyProtection="1">
      <alignment horizontal="left"/>
    </xf>
    <xf numFmtId="0" fontId="25" fillId="0" borderId="3" xfId="24" applyFont="1" applyBorder="1" applyAlignment="1" applyProtection="1">
      <alignment horizontal="center"/>
    </xf>
    <xf numFmtId="0" fontId="25" fillId="0" borderId="3" xfId="26" applyFont="1" applyBorder="1" applyAlignment="1" applyProtection="1">
      <alignment horizontal="left"/>
    </xf>
    <xf numFmtId="0" fontId="25" fillId="0" borderId="3" xfId="26" applyFont="1" applyBorder="1" applyAlignment="1" applyProtection="1">
      <alignment horizontal="center"/>
    </xf>
    <xf numFmtId="0" fontId="25" fillId="0" borderId="3" xfId="0" applyFont="1" applyBorder="1" applyAlignment="1" applyProtection="1">
      <alignment horizontal="left"/>
    </xf>
    <xf numFmtId="0" fontId="25" fillId="0" borderId="3" xfId="0" applyFont="1" applyBorder="1" applyAlignment="1" applyProtection="1">
      <alignment horizontal="center"/>
    </xf>
    <xf numFmtId="0" fontId="8" fillId="0" borderId="0" xfId="0" applyFont="1" applyFill="1" applyBorder="1" applyProtection="1"/>
    <xf numFmtId="0" fontId="16" fillId="0" borderId="0" xfId="0" applyFont="1" applyProtection="1"/>
    <xf numFmtId="0" fontId="0" fillId="0" borderId="0" xfId="0" applyFill="1" applyBorder="1" applyAlignment="1">
      <alignment horizontal="right"/>
    </xf>
    <xf numFmtId="0" fontId="18" fillId="0" borderId="0" xfId="16" applyFont="1" applyAlignment="1" applyProtection="1">
      <alignment horizontal="center"/>
    </xf>
    <xf numFmtId="4" fontId="0" fillId="0" borderId="3" xfId="0" applyNumberFormat="1" applyFill="1" applyBorder="1" applyProtection="1"/>
    <xf numFmtId="43" fontId="12" fillId="0" borderId="3" xfId="1" applyFont="1" applyFill="1" applyBorder="1"/>
    <xf numFmtId="0" fontId="0" fillId="0" borderId="0" xfId="0" applyAlignment="1"/>
    <xf numFmtId="0" fontId="3" fillId="0" borderId="0" xfId="0" applyFont="1" applyAlignment="1">
      <alignment horizontal="right"/>
    </xf>
    <xf numFmtId="0" fontId="6" fillId="0" borderId="3" xfId="0" applyFont="1" applyBorder="1" applyAlignment="1">
      <alignment horizontal="center" wrapText="1"/>
    </xf>
    <xf numFmtId="0" fontId="15" fillId="3" borderId="0" xfId="0" applyFont="1" applyFill="1" applyAlignment="1">
      <alignment horizontal="left"/>
    </xf>
    <xf numFmtId="43" fontId="0" fillId="0" borderId="19" xfId="0" applyNumberFormat="1" applyBorder="1"/>
    <xf numFmtId="0" fontId="0" fillId="0" borderId="19" xfId="0" applyBorder="1"/>
    <xf numFmtId="0" fontId="0" fillId="0" borderId="0" xfId="0" applyBorder="1" applyAlignment="1">
      <alignment horizontal="right"/>
    </xf>
    <xf numFmtId="0" fontId="3" fillId="0" borderId="0" xfId="0" applyFont="1" applyBorder="1" applyAlignment="1">
      <alignment horizontal="center"/>
    </xf>
    <xf numFmtId="0" fontId="0" fillId="0" borderId="0" xfId="0" applyFill="1" applyBorder="1" applyAlignment="1">
      <alignment horizontal="left"/>
    </xf>
    <xf numFmtId="0" fontId="0" fillId="0" borderId="0" xfId="0" applyBorder="1" applyProtection="1"/>
    <xf numFmtId="0" fontId="0" fillId="0" borderId="0" xfId="0" applyFill="1" applyProtection="1"/>
    <xf numFmtId="4" fontId="0" fillId="0" borderId="0" xfId="0" applyNumberFormat="1" applyFill="1" applyProtection="1"/>
    <xf numFmtId="0" fontId="3" fillId="0" borderId="5" xfId="0" quotePrefix="1" applyFont="1" applyFill="1" applyBorder="1" applyProtection="1"/>
    <xf numFmtId="0" fontId="7" fillId="3" borderId="0" xfId="0" applyFont="1" applyFill="1" applyBorder="1"/>
    <xf numFmtId="0" fontId="5" fillId="3" borderId="0" xfId="0" applyFont="1" applyFill="1" applyBorder="1"/>
    <xf numFmtId="0" fontId="7" fillId="0" borderId="0" xfId="0" applyFont="1" applyFill="1" applyBorder="1"/>
    <xf numFmtId="0" fontId="5" fillId="0" borderId="0" xfId="0" applyFont="1" applyFill="1" applyBorder="1"/>
    <xf numFmtId="0" fontId="0" fillId="0" borderId="0" xfId="0" applyAlignment="1">
      <alignment horizontal="left" vertical="top" wrapText="1"/>
    </xf>
    <xf numFmtId="0" fontId="22" fillId="5" borderId="3" xfId="16" applyFont="1" applyFill="1" applyBorder="1" applyAlignment="1" applyProtection="1">
      <alignment horizontal="left"/>
    </xf>
    <xf numFmtId="0" fontId="0" fillId="0" borderId="0" xfId="0" applyAlignment="1">
      <alignment wrapText="1"/>
    </xf>
    <xf numFmtId="0" fontId="3" fillId="0" borderId="0" xfId="0" quotePrefix="1" applyFont="1"/>
    <xf numFmtId="0" fontId="3" fillId="0" borderId="0" xfId="0" applyFont="1" applyAlignment="1" applyProtection="1"/>
    <xf numFmtId="0" fontId="3" fillId="0" borderId="3" xfId="0" applyFont="1" applyBorder="1" applyAlignment="1">
      <alignment horizontal="center" wrapText="1"/>
    </xf>
    <xf numFmtId="0" fontId="3" fillId="0" borderId="0" xfId="0" applyFont="1" applyProtection="1"/>
    <xf numFmtId="0" fontId="3" fillId="0" borderId="6" xfId="0" applyFont="1" applyBorder="1" applyAlignment="1" applyProtection="1"/>
    <xf numFmtId="0" fontId="10" fillId="0" borderId="3" xfId="0" applyFont="1" applyFill="1" applyBorder="1" applyAlignment="1" applyProtection="1">
      <alignment horizontal="center"/>
    </xf>
    <xf numFmtId="0" fontId="3" fillId="0" borderId="0" xfId="0" applyFont="1" applyAlignment="1">
      <alignment horizontal="left"/>
    </xf>
    <xf numFmtId="0" fontId="0" fillId="0" borderId="5" xfId="0" applyBorder="1" applyAlignment="1"/>
    <xf numFmtId="0" fontId="0" fillId="0" borderId="4" xfId="0" applyBorder="1" applyAlignment="1"/>
    <xf numFmtId="43" fontId="0" fillId="0" borderId="0" xfId="1" applyNumberFormat="1" applyFont="1" applyFill="1" applyBorder="1"/>
    <xf numFmtId="43" fontId="0" fillId="0" borderId="0" xfId="1" applyFont="1" applyBorder="1"/>
    <xf numFmtId="0" fontId="3" fillId="0" borderId="0" xfId="0" applyFont="1" applyAlignment="1">
      <alignment horizontal="left" vertical="top" wrapText="1"/>
    </xf>
    <xf numFmtId="0" fontId="37" fillId="0" borderId="0" xfId="0" applyFont="1"/>
    <xf numFmtId="0" fontId="35" fillId="0" borderId="0" xfId="29" applyNumberFormat="1" applyFont="1" applyFill="1" applyProtection="1"/>
    <xf numFmtId="0" fontId="36" fillId="0" borderId="5" xfId="29" applyNumberFormat="1" applyFont="1" applyFill="1" applyBorder="1" applyProtection="1"/>
    <xf numFmtId="0" fontId="36" fillId="0" borderId="4" xfId="29" applyNumberFormat="1" applyFont="1" applyFill="1" applyBorder="1" applyProtection="1"/>
    <xf numFmtId="0" fontId="36" fillId="0" borderId="5" xfId="29" applyNumberFormat="1" applyFont="1" applyFill="1" applyBorder="1" applyAlignment="1" applyProtection="1">
      <alignment horizontal="left"/>
    </xf>
    <xf numFmtId="0" fontId="36" fillId="0" borderId="4" xfId="29" applyNumberFormat="1" applyFont="1" applyFill="1" applyBorder="1" applyAlignment="1" applyProtection="1">
      <alignment horizontal="left"/>
    </xf>
    <xf numFmtId="0" fontId="35" fillId="0" borderId="10" xfId="29" applyNumberFormat="1" applyFont="1" applyFill="1" applyBorder="1" applyProtection="1"/>
    <xf numFmtId="0" fontId="36" fillId="0" borderId="5" xfId="29" quotePrefix="1" applyNumberFormat="1" applyFont="1" applyFill="1" applyBorder="1" applyAlignment="1" applyProtection="1">
      <alignment horizontal="left"/>
    </xf>
    <xf numFmtId="0" fontId="36" fillId="0" borderId="22" xfId="29" applyNumberFormat="1" applyFont="1" applyFill="1" applyBorder="1" applyProtection="1"/>
    <xf numFmtId="0" fontId="36" fillId="0" borderId="22" xfId="29" applyNumberFormat="1" applyFont="1" applyFill="1" applyBorder="1" applyAlignment="1" applyProtection="1">
      <alignment horizontal="left"/>
    </xf>
    <xf numFmtId="0" fontId="35" fillId="0" borderId="10" xfId="29" applyNumberFormat="1" applyFont="1" applyFill="1" applyBorder="1" applyAlignment="1" applyProtection="1">
      <alignment horizontal="left"/>
    </xf>
    <xf numFmtId="0" fontId="35" fillId="0" borderId="14" xfId="29" applyNumberFormat="1" applyFont="1" applyFill="1" applyBorder="1" applyAlignment="1" applyProtection="1">
      <alignment horizontal="left"/>
    </xf>
    <xf numFmtId="0" fontId="36" fillId="0" borderId="3" xfId="29" applyNumberFormat="1" applyFont="1" applyFill="1" applyBorder="1" applyProtection="1"/>
    <xf numFmtId="0" fontId="36" fillId="0" borderId="19" xfId="29" applyNumberFormat="1" applyFont="1" applyFill="1" applyBorder="1" applyAlignment="1" applyProtection="1">
      <alignment horizontal="left"/>
    </xf>
    <xf numFmtId="0" fontId="6" fillId="0" borderId="12" xfId="0" applyFont="1" applyFill="1" applyBorder="1" applyAlignment="1" applyProtection="1">
      <alignment horizontal="right"/>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left"/>
    </xf>
    <xf numFmtId="0" fontId="28" fillId="0" borderId="0" xfId="0" applyFont="1" applyFill="1" applyBorder="1" applyAlignment="1" applyProtection="1"/>
    <xf numFmtId="0" fontId="6" fillId="0" borderId="0" xfId="0" applyFont="1" applyFill="1" applyBorder="1" applyAlignment="1" applyProtection="1">
      <alignment horizontal="center"/>
    </xf>
    <xf numFmtId="0" fontId="10" fillId="0" borderId="2" xfId="0" applyFont="1" applyFill="1" applyBorder="1" applyAlignment="1" applyProtection="1">
      <alignment horizontal="center"/>
    </xf>
    <xf numFmtId="0" fontId="0" fillId="0" borderId="2" xfId="0" applyFill="1" applyBorder="1" applyProtection="1"/>
    <xf numFmtId="0" fontId="9" fillId="0" borderId="2"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2" xfId="0" applyFont="1" applyFill="1" applyBorder="1" applyAlignment="1" applyProtection="1">
      <alignment horizontal="center"/>
    </xf>
    <xf numFmtId="0" fontId="0" fillId="0" borderId="2" xfId="0" applyBorder="1" applyProtection="1"/>
    <xf numFmtId="0" fontId="9" fillId="0" borderId="0" xfId="0" applyFont="1" applyFill="1" applyBorder="1" applyAlignment="1" applyProtection="1">
      <alignment horizontal="left"/>
    </xf>
    <xf numFmtId="0" fontId="0" fillId="0" borderId="0" xfId="0" applyBorder="1" applyAlignment="1" applyProtection="1">
      <alignment horizontal="left"/>
    </xf>
    <xf numFmtId="0" fontId="11" fillId="0" borderId="0" xfId="15" applyFont="1" applyFill="1" applyBorder="1" applyAlignment="1" applyProtection="1">
      <alignment horizontal="left"/>
    </xf>
    <xf numFmtId="14" fontId="28" fillId="0" borderId="0" xfId="0" applyNumberFormat="1" applyFont="1" applyFill="1" applyBorder="1" applyAlignment="1" applyProtection="1">
      <alignment horizontal="center"/>
    </xf>
    <xf numFmtId="0" fontId="28" fillId="0" borderId="0" xfId="0" applyFont="1" applyFill="1" applyBorder="1" applyAlignment="1" applyProtection="1">
      <alignment horizontal="center"/>
    </xf>
    <xf numFmtId="0" fontId="6" fillId="0" borderId="0" xfId="0" applyFont="1" applyFill="1" applyBorder="1" applyProtection="1"/>
    <xf numFmtId="0" fontId="0" fillId="0" borderId="0" xfId="0" applyFill="1" applyAlignment="1" applyProtection="1">
      <alignment horizontal="right"/>
    </xf>
    <xf numFmtId="0" fontId="6" fillId="0" borderId="0" xfId="0" applyNumberFormat="1" applyFont="1" applyAlignment="1" applyProtection="1">
      <alignment horizontal="left"/>
    </xf>
    <xf numFmtId="0" fontId="7" fillId="3" borderId="0" xfId="0" applyFont="1" applyFill="1" applyProtection="1"/>
    <xf numFmtId="0" fontId="5" fillId="3" borderId="0" xfId="0" applyFont="1" applyFill="1" applyProtection="1"/>
    <xf numFmtId="0" fontId="12" fillId="0" borderId="0" xfId="0" applyFont="1" applyFill="1" applyBorder="1" applyProtection="1"/>
    <xf numFmtId="0" fontId="10" fillId="0" borderId="0" xfId="0" applyFont="1" applyFill="1" applyBorder="1" applyAlignment="1" applyProtection="1"/>
    <xf numFmtId="0" fontId="14" fillId="0" borderId="0" xfId="0" applyFont="1" applyFill="1" applyBorder="1" applyAlignment="1" applyProtection="1">
      <alignment horizontal="center"/>
    </xf>
    <xf numFmtId="0" fontId="3" fillId="0" borderId="0" xfId="28" applyFill="1" applyBorder="1" applyProtection="1"/>
    <xf numFmtId="0" fontId="3" fillId="0" borderId="0" xfId="28" applyProtection="1"/>
    <xf numFmtId="0" fontId="3" fillId="0" borderId="0" xfId="28" applyFont="1" applyAlignment="1" applyProtection="1">
      <alignment horizontal="center"/>
    </xf>
    <xf numFmtId="0" fontId="3" fillId="0" borderId="0" xfId="28" applyBorder="1" applyProtection="1"/>
    <xf numFmtId="0" fontId="3" fillId="0" borderId="0" xfId="28" applyFill="1" applyBorder="1" applyAlignment="1" applyProtection="1">
      <alignment horizontal="right"/>
    </xf>
    <xf numFmtId="0" fontId="10" fillId="0" borderId="0" xfId="28" applyFont="1" applyFill="1" applyBorder="1" applyAlignment="1" applyProtection="1">
      <alignment horizontal="center"/>
    </xf>
    <xf numFmtId="0" fontId="29" fillId="0" borderId="0" xfId="28" applyFont="1" applyAlignment="1" applyProtection="1">
      <alignment vertical="top"/>
    </xf>
    <xf numFmtId="0" fontId="30" fillId="0" borderId="0" xfId="28" applyFont="1" applyProtection="1"/>
    <xf numFmtId="0" fontId="6" fillId="0" borderId="0" xfId="28" applyFont="1" applyProtection="1"/>
    <xf numFmtId="0" fontId="3" fillId="0" borderId="0" xfId="28" applyFont="1" applyProtection="1"/>
    <xf numFmtId="0" fontId="3" fillId="0" borderId="6" xfId="28" applyFont="1" applyBorder="1" applyAlignment="1" applyProtection="1">
      <alignment horizontal="right"/>
    </xf>
    <xf numFmtId="0" fontId="3" fillId="0" borderId="18" xfId="28" applyBorder="1" applyProtection="1"/>
    <xf numFmtId="0" fontId="3" fillId="0" borderId="0" xfId="28" applyBorder="1" applyAlignment="1" applyProtection="1">
      <alignment horizontal="right"/>
    </xf>
    <xf numFmtId="9" fontId="9" fillId="0" borderId="0" xfId="30" applyFont="1" applyFill="1" applyBorder="1" applyProtection="1"/>
    <xf numFmtId="43" fontId="9" fillId="0" borderId="3" xfId="1" applyFont="1" applyFill="1" applyBorder="1" applyProtection="1"/>
    <xf numFmtId="0" fontId="9" fillId="0" borderId="0" xfId="30" applyNumberFormat="1" applyFont="1" applyFill="1" applyBorder="1" applyAlignment="1" applyProtection="1"/>
    <xf numFmtId="0" fontId="3" fillId="0" borderId="0" xfId="0" applyFont="1" applyFill="1" applyProtection="1"/>
    <xf numFmtId="0" fontId="3" fillId="0" borderId="0" xfId="0" applyFont="1" applyAlignment="1" applyProtection="1">
      <alignment horizontal="center"/>
    </xf>
    <xf numFmtId="43" fontId="3" fillId="0" borderId="4" xfId="0" applyNumberFormat="1" applyFont="1" applyFill="1" applyBorder="1" applyAlignment="1" applyProtection="1">
      <alignment horizontal="right"/>
    </xf>
    <xf numFmtId="43" fontId="28" fillId="0" borderId="3" xfId="0" applyNumberFormat="1" applyFont="1" applyFill="1" applyBorder="1" applyAlignment="1" applyProtection="1"/>
    <xf numFmtId="4" fontId="14" fillId="0" borderId="0" xfId="0" applyNumberFormat="1" applyFont="1" applyFill="1" applyBorder="1" applyAlignment="1" applyProtection="1"/>
    <xf numFmtId="0" fontId="12" fillId="0" borderId="0" xfId="0" applyFont="1" applyFill="1" applyBorder="1" applyAlignment="1" applyProtection="1">
      <alignment horizontal="right"/>
    </xf>
    <xf numFmtId="4" fontId="0" fillId="0" borderId="0" xfId="0" applyNumberFormat="1" applyFill="1" applyBorder="1" applyAlignment="1" applyProtection="1"/>
    <xf numFmtId="0" fontId="6" fillId="0" borderId="0" xfId="0" applyFont="1" applyFill="1" applyBorder="1" applyAlignment="1" applyProtection="1">
      <alignment horizontal="left"/>
    </xf>
    <xf numFmtId="0" fontId="3" fillId="0" borderId="0" xfId="0" applyNumberFormat="1" applyFont="1"/>
    <xf numFmtId="0" fontId="3" fillId="0" borderId="0" xfId="0" applyNumberFormat="1" applyFont="1" applyAlignment="1"/>
    <xf numFmtId="0" fontId="3" fillId="0" borderId="0" xfId="0" applyNumberFormat="1" applyFont="1" applyFill="1" applyBorder="1" applyAlignment="1"/>
    <xf numFmtId="0" fontId="3" fillId="0" borderId="0" xfId="0" applyNumberFormat="1" applyFont="1" applyFill="1" applyBorder="1" applyAlignment="1" applyProtection="1"/>
    <xf numFmtId="0" fontId="3" fillId="0" borderId="0" xfId="0" applyNumberFormat="1" applyFont="1" applyFill="1" applyBorder="1" applyProtection="1"/>
    <xf numFmtId="0" fontId="3" fillId="0" borderId="0" xfId="0" applyNumberFormat="1" applyFont="1" applyFill="1" applyBorder="1"/>
    <xf numFmtId="0" fontId="26" fillId="0" borderId="0" xfId="0" applyFont="1" applyFill="1" applyBorder="1" applyAlignment="1" applyProtection="1">
      <alignment vertical="top" wrapText="1"/>
    </xf>
    <xf numFmtId="0" fontId="3" fillId="0" borderId="0" xfId="0" applyFont="1" applyFill="1" applyBorder="1" applyAlignment="1" applyProtection="1">
      <alignment horizontal="left"/>
    </xf>
    <xf numFmtId="43" fontId="9" fillId="0" borderId="0" xfId="1" applyFont="1" applyFill="1" applyBorder="1" applyAlignment="1" applyProtection="1">
      <alignment horizontal="center"/>
    </xf>
    <xf numFmtId="0" fontId="0" fillId="0" borderId="0" xfId="0" applyAlignment="1" applyProtection="1"/>
    <xf numFmtId="0" fontId="0" fillId="0" borderId="0" xfId="0" applyFill="1" applyBorder="1" applyAlignment="1" applyProtection="1">
      <alignment horizontal="right"/>
    </xf>
    <xf numFmtId="0" fontId="0" fillId="0" borderId="0" xfId="0" applyFill="1" applyBorder="1" applyAlignment="1" applyProtection="1"/>
    <xf numFmtId="0" fontId="9" fillId="0" borderId="0" xfId="0" applyFont="1" applyFill="1" applyBorder="1" applyAlignment="1" applyProtection="1">
      <alignment horizontal="center"/>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pplyProtection="1">
      <alignment horizontal="center"/>
    </xf>
    <xf numFmtId="0" fontId="0" fillId="0" borderId="0" xfId="0" applyBorder="1" applyAlignment="1" applyProtection="1"/>
    <xf numFmtId="0" fontId="3" fillId="0" borderId="0" xfId="0" applyFont="1" applyAlignment="1"/>
    <xf numFmtId="0" fontId="6" fillId="0" borderId="0" xfId="0" applyFont="1" applyAlignment="1">
      <alignment horizontal="center"/>
    </xf>
    <xf numFmtId="0" fontId="3" fillId="0" borderId="0" xfId="0" applyFont="1" applyBorder="1" applyAlignment="1" applyProtection="1">
      <alignment horizontal="left"/>
    </xf>
    <xf numFmtId="0" fontId="3" fillId="0" borderId="22" xfId="0" applyFont="1" applyBorder="1" applyProtection="1"/>
    <xf numFmtId="0" fontId="0" fillId="0" borderId="1" xfId="0" applyBorder="1" applyProtection="1"/>
    <xf numFmtId="0" fontId="0" fillId="0" borderId="20" xfId="0" applyBorder="1" applyProtection="1"/>
    <xf numFmtId="0" fontId="10" fillId="0" borderId="0" xfId="0" applyFont="1" applyFill="1" applyBorder="1" applyAlignment="1" applyProtection="1">
      <alignment horizontal="left"/>
    </xf>
    <xf numFmtId="0" fontId="0" fillId="0" borderId="14" xfId="0" applyBorder="1" applyProtection="1"/>
    <xf numFmtId="0" fontId="0" fillId="0" borderId="10" xfId="0" applyBorder="1" applyProtection="1"/>
    <xf numFmtId="0" fontId="0" fillId="0" borderId="21" xfId="0" applyBorder="1" applyProtection="1"/>
    <xf numFmtId="169" fontId="0" fillId="0" borderId="0" xfId="0" applyNumberFormat="1" applyProtection="1"/>
    <xf numFmtId="0" fontId="0" fillId="0" borderId="0" xfId="0" applyAlignment="1" applyProtection="1">
      <alignment horizontal="right"/>
    </xf>
    <xf numFmtId="0" fontId="10" fillId="0" borderId="6" xfId="0" applyFont="1" applyFill="1" applyBorder="1" applyAlignment="1" applyProtection="1">
      <alignment horizontal="center"/>
    </xf>
    <xf numFmtId="0" fontId="4" fillId="0" borderId="0" xfId="0" applyFont="1" applyAlignment="1" applyProtection="1"/>
    <xf numFmtId="0" fontId="4" fillId="0" borderId="0" xfId="0" applyFont="1" applyFill="1" applyAlignment="1" applyProtection="1"/>
    <xf numFmtId="0" fontId="0" fillId="0" borderId="0" xfId="0" applyAlignment="1" applyProtection="1">
      <alignment horizontal="center"/>
    </xf>
    <xf numFmtId="0" fontId="26" fillId="0" borderId="0" xfId="0" applyFont="1" applyProtection="1"/>
    <xf numFmtId="0" fontId="4" fillId="0" borderId="0" xfId="0" applyFont="1" applyFill="1" applyBorder="1" applyAlignment="1" applyProtection="1"/>
    <xf numFmtId="0" fontId="28" fillId="0" borderId="0" xfId="0" applyFont="1" applyFill="1" applyBorder="1" applyAlignment="1" applyProtection="1">
      <alignment vertical="top"/>
    </xf>
    <xf numFmtId="0" fontId="3" fillId="0" borderId="0" xfId="0" applyFont="1" applyAlignment="1" applyProtection="1">
      <alignment horizontal="right"/>
    </xf>
    <xf numFmtId="0" fontId="3" fillId="0" borderId="10" xfId="0" applyFont="1" applyBorder="1" applyAlignment="1" applyProtection="1">
      <alignment horizontal="center"/>
    </xf>
    <xf numFmtId="0" fontId="27" fillId="0" borderId="0" xfId="0" applyFont="1" applyFill="1" applyBorder="1" applyAlignment="1" applyProtection="1">
      <alignment vertical="top" wrapText="1"/>
    </xf>
    <xf numFmtId="0" fontId="26" fillId="0" borderId="0" xfId="0" applyFont="1" applyBorder="1" applyAlignment="1" applyProtection="1">
      <alignment vertical="top" wrapText="1"/>
    </xf>
    <xf numFmtId="0" fontId="3" fillId="0" borderId="1" xfId="0" applyFont="1" applyBorder="1" applyProtection="1"/>
    <xf numFmtId="0" fontId="0" fillId="0" borderId="0" xfId="0" applyAlignment="1" applyProtection="1">
      <alignment horizontal="left"/>
    </xf>
    <xf numFmtId="0" fontId="3" fillId="0" borderId="0" xfId="0" applyFont="1" applyAlignment="1" applyProtection="1">
      <alignment horizontal="left"/>
    </xf>
    <xf numFmtId="0" fontId="38" fillId="0" borderId="0" xfId="0" applyFont="1" applyFill="1" applyBorder="1" applyAlignment="1" applyProtection="1"/>
    <xf numFmtId="0" fontId="3" fillId="0" borderId="3" xfId="0" applyFont="1" applyBorder="1" applyAlignment="1" applyProtection="1"/>
    <xf numFmtId="0" fontId="0" fillId="0" borderId="0" xfId="0" applyFont="1" applyProtection="1"/>
    <xf numFmtId="0" fontId="3" fillId="0" borderId="0" xfId="0" applyFont="1" applyAlignment="1" applyProtection="1">
      <alignment horizontal="right"/>
    </xf>
    <xf numFmtId="0" fontId="0" fillId="0" borderId="0" xfId="0" applyAlignment="1" applyProtection="1">
      <alignment horizontal="center"/>
    </xf>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Alignment="1" applyProtection="1"/>
    <xf numFmtId="0" fontId="9" fillId="0" borderId="0" xfId="0" applyFont="1" applyFill="1" applyBorder="1" applyAlignment="1" applyProtection="1">
      <alignment horizontal="left"/>
    </xf>
    <xf numFmtId="0" fontId="3" fillId="0" borderId="6" xfId="0" applyFont="1" applyBorder="1" applyAlignment="1" applyProtection="1">
      <alignment horizontal="right"/>
    </xf>
    <xf numFmtId="0" fontId="3" fillId="0" borderId="3" xfId="0" applyFont="1" applyBorder="1" applyAlignment="1" applyProtection="1">
      <alignment horizontal="center"/>
    </xf>
    <xf numFmtId="14"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0" fillId="0" borderId="0" xfId="0" applyFill="1" applyBorder="1" applyAlignment="1" applyProtection="1">
      <alignment horizontal="center"/>
    </xf>
    <xf numFmtId="0" fontId="3" fillId="0" borderId="0" xfId="28"/>
    <xf numFmtId="0" fontId="6" fillId="0" borderId="0" xfId="28" applyFont="1"/>
    <xf numFmtId="0" fontId="6" fillId="4" borderId="3" xfId="28" applyFont="1" applyFill="1" applyBorder="1" applyAlignment="1">
      <alignment horizontal="center"/>
    </xf>
    <xf numFmtId="0" fontId="3" fillId="0" borderId="3" xfId="28" applyBorder="1" applyAlignment="1">
      <alignment horizontal="center"/>
    </xf>
    <xf numFmtId="0" fontId="3" fillId="0" borderId="5" xfId="28" applyBorder="1"/>
    <xf numFmtId="0" fontId="6" fillId="4" borderId="13" xfId="28" applyFont="1" applyFill="1" applyBorder="1" applyAlignment="1">
      <alignment horizontal="center"/>
    </xf>
    <xf numFmtId="0" fontId="3" fillId="0" borderId="13" xfId="28" applyBorder="1" applyAlignment="1">
      <alignment horizontal="center"/>
    </xf>
    <xf numFmtId="0" fontId="3" fillId="0" borderId="14" xfId="28" applyBorder="1"/>
    <xf numFmtId="0" fontId="3" fillId="0" borderId="2" xfId="28" applyBorder="1"/>
    <xf numFmtId="0" fontId="15" fillId="0" borderId="0" xfId="0" applyFont="1" applyFill="1" applyAlignment="1">
      <alignment horizontal="left"/>
    </xf>
    <xf numFmtId="49" fontId="0" fillId="0" borderId="0" xfId="0" applyNumberFormat="1" applyAlignment="1">
      <alignment horizontal="left" vertical="top"/>
    </xf>
    <xf numFmtId="0" fontId="0" fillId="0" borderId="0" xfId="0" quotePrefix="1" applyNumberFormat="1" applyAlignment="1">
      <alignment horizontal="left" vertical="top"/>
    </xf>
    <xf numFmtId="49" fontId="3" fillId="0" borderId="0" xfId="0" applyNumberFormat="1" applyFont="1" applyAlignment="1">
      <alignment horizontal="left" vertical="top"/>
    </xf>
    <xf numFmtId="0" fontId="6" fillId="0" borderId="0" xfId="0" applyNumberFormat="1" applyFont="1" applyAlignment="1">
      <alignment horizontal="left" vertical="top"/>
    </xf>
    <xf numFmtId="0" fontId="15" fillId="3" borderId="0" xfId="0" applyFont="1" applyFill="1" applyAlignment="1">
      <alignment horizontal="left" vertical="top"/>
    </xf>
    <xf numFmtId="0" fontId="15" fillId="0" borderId="0" xfId="0" applyFont="1" applyFill="1" applyAlignment="1">
      <alignment horizontal="left" vertical="top"/>
    </xf>
    <xf numFmtId="0" fontId="0" fillId="0" borderId="0" xfId="0" applyAlignment="1">
      <alignment horizontal="left" vertical="top"/>
    </xf>
    <xf numFmtId="0" fontId="9" fillId="0" borderId="0" xfId="0" applyFont="1" applyFill="1" applyBorder="1" applyAlignment="1" applyProtection="1">
      <alignment vertical="top" wrapText="1" readingOrder="1"/>
    </xf>
    <xf numFmtId="0" fontId="9" fillId="0" borderId="0" xfId="0" applyFont="1" applyFill="1" applyBorder="1" applyAlignment="1" applyProtection="1">
      <alignment horizontal="left"/>
    </xf>
    <xf numFmtId="0" fontId="0" fillId="0" borderId="0" xfId="0" applyAlignment="1" applyProtection="1"/>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Fill="1" applyBorder="1" applyAlignment="1" applyProtection="1"/>
    <xf numFmtId="0" fontId="3" fillId="0" borderId="0" xfId="0" applyFont="1" applyAlignment="1">
      <alignment horizontal="right"/>
    </xf>
    <xf numFmtId="0" fontId="4" fillId="0" borderId="0" xfId="0" applyFont="1" applyAlignment="1" applyProtection="1">
      <alignment vertical="top" wrapText="1"/>
    </xf>
    <xf numFmtId="0" fontId="3" fillId="0" borderId="0" xfId="0" applyFont="1" applyBorder="1" applyAlignment="1" applyProtection="1"/>
    <xf numFmtId="0" fontId="40" fillId="0" borderId="0" xfId="0" applyNumberFormat="1" applyFont="1" applyAlignment="1"/>
    <xf numFmtId="0" fontId="6" fillId="8" borderId="0" xfId="0" applyFont="1" applyFill="1" applyAlignment="1" applyProtection="1">
      <alignment horizontal="center"/>
    </xf>
    <xf numFmtId="0" fontId="3" fillId="0" borderId="0" xfId="0"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Alignment="1" applyProtection="1"/>
    <xf numFmtId="0" fontId="3" fillId="0" borderId="0" xfId="0" applyFont="1" applyBorder="1" applyAlignment="1" applyProtection="1">
      <alignment wrapText="1"/>
    </xf>
    <xf numFmtId="0" fontId="3" fillId="0" borderId="0" xfId="0" applyFont="1" applyFill="1" applyBorder="1" applyAlignment="1" applyProtection="1"/>
    <xf numFmtId="0" fontId="9" fillId="0" borderId="0" xfId="0" applyFont="1" applyFill="1" applyBorder="1" applyAlignment="1" applyProtection="1"/>
    <xf numFmtId="0" fontId="0" fillId="3" borderId="0" xfId="0" applyFill="1" applyProtection="1"/>
    <xf numFmtId="0" fontId="9" fillId="0" borderId="0" xfId="0" applyFont="1" applyProtection="1"/>
    <xf numFmtId="0" fontId="31" fillId="0" borderId="0" xfId="0" applyFont="1" applyProtection="1"/>
    <xf numFmtId="43" fontId="0" fillId="0" borderId="3" xfId="1" applyFont="1" applyFill="1" applyBorder="1" applyProtection="1"/>
    <xf numFmtId="14" fontId="3" fillId="0" borderId="0" xfId="28" applyNumberFormat="1" applyProtection="1"/>
    <xf numFmtId="0" fontId="7" fillId="3" borderId="0" xfId="28" applyFont="1" applyFill="1" applyProtection="1"/>
    <xf numFmtId="0" fontId="5" fillId="3" borderId="0" xfId="28" applyFont="1" applyFill="1" applyProtection="1"/>
    <xf numFmtId="0" fontId="3" fillId="0" borderId="0" xfId="28" applyAlignment="1" applyProtection="1">
      <alignment horizontal="center"/>
    </xf>
    <xf numFmtId="0" fontId="3" fillId="0" borderId="0" xfId="28" applyFill="1" applyAlignment="1" applyProtection="1">
      <alignment horizontal="center"/>
    </xf>
    <xf numFmtId="0" fontId="3" fillId="0" borderId="0" xfId="28" applyFill="1" applyProtection="1"/>
    <xf numFmtId="0" fontId="3" fillId="0" borderId="3" xfId="28" applyFont="1" applyBorder="1" applyAlignment="1" applyProtection="1">
      <alignment horizontal="center" wrapText="1"/>
    </xf>
    <xf numFmtId="0" fontId="39" fillId="0" borderId="0" xfId="0" applyFont="1"/>
    <xf numFmtId="0" fontId="35" fillId="0" borderId="0" xfId="29" applyNumberFormat="1" applyFont="1" applyFill="1" applyBorder="1" applyProtection="1"/>
    <xf numFmtId="0" fontId="36" fillId="0" borderId="12" xfId="29" applyNumberFormat="1" applyFont="1" applyFill="1" applyBorder="1" applyProtection="1"/>
    <xf numFmtId="0" fontId="3" fillId="0" borderId="0" xfId="28" applyAlignment="1">
      <alignment horizontal="right"/>
    </xf>
    <xf numFmtId="0" fontId="0" fillId="0" borderId="10" xfId="0" applyBorder="1"/>
    <xf numFmtId="0" fontId="3" fillId="0" borderId="10" xfId="0" applyFont="1" applyBorder="1"/>
    <xf numFmtId="43" fontId="3" fillId="0" borderId="0" xfId="1" applyFont="1"/>
    <xf numFmtId="0" fontId="0" fillId="0" borderId="0" xfId="0" applyFill="1" applyBorder="1" applyAlignment="1" applyProtection="1"/>
    <xf numFmtId="0" fontId="3" fillId="0" borderId="0" xfId="0" applyFont="1" applyBorder="1" applyProtection="1"/>
    <xf numFmtId="0" fontId="0" fillId="0" borderId="6" xfId="0" applyFill="1" applyBorder="1" applyAlignment="1" applyProtection="1"/>
    <xf numFmtId="4" fontId="26" fillId="0" borderId="3" xfId="0" applyNumberFormat="1" applyFont="1" applyFill="1" applyBorder="1" applyAlignment="1" applyProtection="1">
      <alignment vertical="center"/>
    </xf>
    <xf numFmtId="0" fontId="0" fillId="0" borderId="0" xfId="0" applyAlignment="1">
      <alignment vertical="top" wrapText="1"/>
    </xf>
    <xf numFmtId="0" fontId="43" fillId="0" borderId="0" xfId="0" applyFont="1" applyAlignment="1">
      <alignment vertical="top" wrapText="1"/>
    </xf>
    <xf numFmtId="0" fontId="10" fillId="9" borderId="3" xfId="0" applyFont="1" applyFill="1" applyBorder="1" applyAlignment="1" applyProtection="1">
      <alignment horizontal="center"/>
      <protection locked="0"/>
    </xf>
    <xf numFmtId="0" fontId="45" fillId="0" borderId="0" xfId="0" applyFont="1" applyProtection="1"/>
    <xf numFmtId="0" fontId="6" fillId="0" borderId="10" xfId="0" applyFont="1" applyBorder="1" applyAlignment="1" applyProtection="1">
      <alignment horizontal="center"/>
    </xf>
    <xf numFmtId="0" fontId="6" fillId="0" borderId="10" xfId="0" applyFont="1" applyBorder="1" applyAlignment="1" applyProtection="1"/>
    <xf numFmtId="0" fontId="10" fillId="9" borderId="3" xfId="28" applyFont="1" applyFill="1" applyBorder="1" applyAlignment="1" applyProtection="1">
      <alignment horizontal="center"/>
      <protection locked="0"/>
    </xf>
    <xf numFmtId="9" fontId="10" fillId="9" borderId="3" xfId="30" applyFont="1" applyFill="1" applyBorder="1" applyProtection="1">
      <protection locked="0"/>
    </xf>
    <xf numFmtId="0" fontId="9" fillId="9" borderId="3" xfId="0" applyFont="1" applyFill="1" applyBorder="1" applyProtection="1">
      <protection locked="0"/>
    </xf>
    <xf numFmtId="0" fontId="9" fillId="9" borderId="3" xfId="0" applyFont="1" applyFill="1" applyBorder="1" applyAlignment="1" applyProtection="1">
      <alignment horizontal="left"/>
      <protection locked="0"/>
    </xf>
    <xf numFmtId="43" fontId="9" fillId="9" borderId="3" xfId="1" applyFont="1" applyFill="1" applyBorder="1" applyProtection="1">
      <protection locked="0"/>
    </xf>
    <xf numFmtId="0" fontId="10" fillId="0" borderId="0" xfId="0" applyFont="1" applyFill="1" applyBorder="1" applyAlignment="1" applyProtection="1">
      <alignment horizontal="center"/>
      <protection locked="0"/>
    </xf>
    <xf numFmtId="0" fontId="26" fillId="0" borderId="0" xfId="0" applyFont="1"/>
    <xf numFmtId="0" fontId="14" fillId="9" borderId="3" xfId="1" applyNumberFormat="1" applyFont="1" applyFill="1" applyBorder="1" applyAlignment="1" applyProtection="1">
      <alignment horizontal="center"/>
      <protection locked="0"/>
    </xf>
    <xf numFmtId="43" fontId="14" fillId="9" borderId="3" xfId="1" applyFont="1" applyFill="1" applyBorder="1" applyAlignment="1" applyProtection="1">
      <alignment horizontal="center"/>
      <protection locked="0"/>
    </xf>
    <xf numFmtId="43" fontId="14" fillId="9" borderId="3" xfId="1" applyFont="1" applyFill="1" applyBorder="1" applyProtection="1">
      <protection locked="0"/>
    </xf>
    <xf numFmtId="164" fontId="14" fillId="9" borderId="3" xfId="1" applyNumberFormat="1" applyFont="1" applyFill="1" applyBorder="1" applyProtection="1">
      <protection locked="0"/>
    </xf>
    <xf numFmtId="0" fontId="9" fillId="9" borderId="3" xfId="0" applyFont="1" applyFill="1" applyBorder="1" applyAlignment="1" applyProtection="1">
      <alignment horizontal="center"/>
      <protection locked="0"/>
    </xf>
    <xf numFmtId="4" fontId="46" fillId="0" borderId="3" xfId="0" applyNumberFormat="1" applyFont="1" applyFill="1" applyBorder="1" applyAlignment="1">
      <alignment horizontal="center"/>
    </xf>
    <xf numFmtId="4" fontId="46" fillId="0" borderId="3" xfId="0" applyNumberFormat="1" applyFont="1" applyFill="1" applyBorder="1" applyAlignment="1" applyProtection="1">
      <alignment horizontal="center"/>
    </xf>
    <xf numFmtId="43" fontId="46" fillId="0" borderId="3" xfId="0" applyNumberFormat="1" applyFont="1" applyFill="1" applyBorder="1" applyAlignment="1" applyProtection="1">
      <alignment horizontal="center"/>
    </xf>
    <xf numFmtId="0" fontId="3" fillId="0" borderId="0" xfId="28" applyFill="1"/>
    <xf numFmtId="49" fontId="10" fillId="9" borderId="3" xfId="28" applyNumberFormat="1" applyFont="1" applyFill="1" applyBorder="1" applyAlignment="1" applyProtection="1">
      <alignment horizontal="center"/>
      <protection locked="0"/>
    </xf>
    <xf numFmtId="10" fontId="9" fillId="9" borderId="3" xfId="30" applyNumberFormat="1" applyFont="1" applyFill="1" applyBorder="1" applyProtection="1">
      <protection locked="0"/>
    </xf>
    <xf numFmtId="0" fontId="9" fillId="9" borderId="3" xfId="28" applyFont="1" applyFill="1" applyBorder="1" applyProtection="1">
      <protection locked="0"/>
    </xf>
    <xf numFmtId="0" fontId="9" fillId="9" borderId="3" xfId="28" applyFont="1" applyFill="1" applyBorder="1" applyAlignment="1" applyProtection="1">
      <alignment horizontal="center"/>
      <protection locked="0"/>
    </xf>
    <xf numFmtId="170" fontId="9" fillId="9" borderId="3" xfId="30" applyNumberFormat="1" applyFont="1" applyFill="1" applyBorder="1" applyProtection="1">
      <protection locked="0"/>
    </xf>
    <xf numFmtId="43" fontId="28" fillId="9" borderId="3" xfId="0" applyNumberFormat="1" applyFont="1" applyFill="1" applyBorder="1" applyAlignment="1" applyProtection="1">
      <protection locked="0"/>
    </xf>
    <xf numFmtId="43" fontId="28" fillId="9" borderId="19" xfId="0" applyNumberFormat="1" applyFont="1" applyFill="1" applyBorder="1" applyAlignment="1" applyProtection="1">
      <protection locked="0"/>
    </xf>
    <xf numFmtId="43" fontId="28" fillId="9" borderId="20" xfId="0" applyNumberFormat="1" applyFont="1" applyFill="1" applyBorder="1" applyAlignment="1" applyProtection="1">
      <protection locked="0"/>
    </xf>
    <xf numFmtId="43" fontId="32" fillId="9" borderId="3" xfId="1" applyFont="1" applyFill="1" applyBorder="1" applyProtection="1">
      <protection locked="0"/>
    </xf>
    <xf numFmtId="0" fontId="10" fillId="9" borderId="19" xfId="0" applyFont="1" applyFill="1" applyBorder="1" applyAlignment="1" applyProtection="1">
      <alignment horizontal="center"/>
      <protection locked="0"/>
    </xf>
    <xf numFmtId="0" fontId="9" fillId="9" borderId="10" xfId="0" applyFont="1" applyFill="1" applyBorder="1" applyAlignment="1" applyProtection="1">
      <alignment horizontal="center"/>
      <protection locked="0"/>
    </xf>
    <xf numFmtId="0" fontId="0" fillId="9" borderId="6" xfId="0" applyFill="1" applyBorder="1"/>
    <xf numFmtId="0" fontId="0" fillId="9" borderId="0" xfId="0" applyFill="1" applyBorder="1"/>
    <xf numFmtId="0" fontId="0" fillId="9" borderId="7" xfId="0" applyFill="1" applyBorder="1"/>
    <xf numFmtId="0" fontId="0" fillId="9" borderId="8" xfId="0" applyFill="1" applyBorder="1"/>
    <xf numFmtId="0" fontId="0" fillId="9" borderId="9" xfId="0" applyFill="1" applyBorder="1"/>
    <xf numFmtId="0" fontId="48" fillId="9" borderId="0" xfId="0" applyFont="1" applyFill="1" applyBorder="1"/>
    <xf numFmtId="0" fontId="49" fillId="9" borderId="0" xfId="0" applyFont="1" applyFill="1" applyBorder="1"/>
    <xf numFmtId="0" fontId="50" fillId="9" borderId="0" xfId="0" applyFont="1" applyFill="1" applyBorder="1"/>
    <xf numFmtId="0" fontId="50" fillId="9" borderId="2" xfId="0" applyFont="1" applyFill="1" applyBorder="1"/>
    <xf numFmtId="0" fontId="51" fillId="9" borderId="0" xfId="15" applyFont="1" applyFill="1" applyBorder="1" applyAlignment="1" applyProtection="1"/>
    <xf numFmtId="0" fontId="52" fillId="9" borderId="0" xfId="0" applyFont="1" applyFill="1" applyBorder="1"/>
    <xf numFmtId="0" fontId="53" fillId="9" borderId="0" xfId="0" applyFont="1" applyFill="1" applyBorder="1"/>
    <xf numFmtId="0" fontId="53" fillId="9" borderId="6" xfId="0" applyFont="1" applyFill="1" applyBorder="1"/>
    <xf numFmtId="0" fontId="54" fillId="9" borderId="0" xfId="0" applyFont="1" applyFill="1" applyBorder="1"/>
    <xf numFmtId="165" fontId="49" fillId="9" borderId="0" xfId="0" applyNumberFormat="1" applyFont="1" applyFill="1" applyBorder="1" applyAlignment="1">
      <alignment horizontal="left"/>
    </xf>
    <xf numFmtId="0" fontId="10" fillId="9" borderId="3" xfId="0" applyFont="1" applyFill="1" applyBorder="1" applyAlignment="1" applyProtection="1">
      <alignment horizontal="center"/>
      <protection locked="0"/>
    </xf>
    <xf numFmtId="0" fontId="10" fillId="9" borderId="3" xfId="0" applyFont="1" applyFill="1" applyBorder="1" applyAlignment="1" applyProtection="1">
      <alignment horizontal="center"/>
      <protection locked="0"/>
    </xf>
    <xf numFmtId="0" fontId="10" fillId="9" borderId="5" xfId="0" applyFont="1" applyFill="1" applyBorder="1" applyAlignment="1" applyProtection="1">
      <alignment horizontal="center"/>
      <protection locked="0"/>
    </xf>
    <xf numFmtId="0" fontId="10" fillId="9" borderId="4" xfId="0" applyFont="1" applyFill="1" applyBorder="1" applyAlignment="1" applyProtection="1">
      <alignment horizontal="center"/>
      <protection locked="0"/>
    </xf>
    <xf numFmtId="0" fontId="47" fillId="11" borderId="17" xfId="0" applyFont="1" applyFill="1" applyBorder="1" applyAlignment="1">
      <alignment horizontal="center" vertical="center"/>
    </xf>
    <xf numFmtId="0" fontId="47" fillId="11" borderId="23" xfId="0" applyFont="1" applyFill="1" applyBorder="1" applyAlignment="1">
      <alignment horizontal="center" vertical="center"/>
    </xf>
    <xf numFmtId="0" fontId="47" fillId="11" borderId="24" xfId="0" applyFont="1" applyFill="1" applyBorder="1" applyAlignment="1">
      <alignment horizontal="center" vertical="center"/>
    </xf>
    <xf numFmtId="0" fontId="53" fillId="9" borderId="0" xfId="0" applyFont="1" applyFill="1" applyBorder="1" applyAlignment="1">
      <alignment wrapText="1"/>
    </xf>
    <xf numFmtId="0" fontId="9" fillId="9" borderId="22" xfId="0" applyFont="1" applyFill="1" applyBorder="1" applyAlignment="1" applyProtection="1">
      <alignment horizontal="left" vertical="top" wrapText="1"/>
      <protection locked="0"/>
    </xf>
    <xf numFmtId="0" fontId="9" fillId="9" borderId="1" xfId="0" applyFont="1" applyFill="1" applyBorder="1" applyAlignment="1" applyProtection="1">
      <alignment horizontal="left" vertical="top" wrapText="1"/>
      <protection locked="0"/>
    </xf>
    <xf numFmtId="0" fontId="9" fillId="9" borderId="20" xfId="0" applyFont="1" applyFill="1" applyBorder="1" applyAlignment="1" applyProtection="1">
      <alignment horizontal="left" vertical="top" wrapText="1"/>
      <protection locked="0"/>
    </xf>
    <xf numFmtId="0" fontId="9" fillId="9" borderId="6" xfId="0" applyFont="1" applyFill="1" applyBorder="1" applyAlignment="1" applyProtection="1">
      <alignment horizontal="left" vertical="top" wrapText="1"/>
      <protection locked="0"/>
    </xf>
    <xf numFmtId="0" fontId="9" fillId="9" borderId="0" xfId="0" applyFont="1" applyFill="1" applyBorder="1" applyAlignment="1" applyProtection="1">
      <alignment horizontal="left" vertical="top" wrapText="1"/>
      <protection locked="0"/>
    </xf>
    <xf numFmtId="0" fontId="9" fillId="9" borderId="7" xfId="0" applyFont="1" applyFill="1" applyBorder="1" applyAlignment="1" applyProtection="1">
      <alignment horizontal="left" vertical="top" wrapText="1"/>
      <protection locked="0"/>
    </xf>
    <xf numFmtId="0" fontId="9" fillId="9" borderId="14" xfId="0" applyFont="1" applyFill="1" applyBorder="1" applyAlignment="1" applyProtection="1">
      <alignment horizontal="left" vertical="top" wrapText="1"/>
      <protection locked="0"/>
    </xf>
    <xf numFmtId="0" fontId="9" fillId="9" borderId="10" xfId="0" applyFont="1" applyFill="1" applyBorder="1" applyAlignment="1" applyProtection="1">
      <alignment horizontal="left" vertical="top" wrapText="1"/>
      <protection locked="0"/>
    </xf>
    <xf numFmtId="0" fontId="9" fillId="9" borderId="21" xfId="0" applyFont="1" applyFill="1" applyBorder="1" applyAlignment="1" applyProtection="1">
      <alignment horizontal="left" vertical="top" wrapText="1"/>
      <protection locked="0"/>
    </xf>
    <xf numFmtId="168" fontId="0" fillId="0" borderId="25" xfId="0" applyNumberFormat="1" applyBorder="1" applyAlignment="1" applyProtection="1">
      <alignment horizontal="left"/>
    </xf>
    <xf numFmtId="0" fontId="9" fillId="0" borderId="0" xfId="0" applyFont="1" applyFill="1" applyBorder="1" applyAlignment="1" applyProtection="1">
      <alignment horizontal="left"/>
    </xf>
    <xf numFmtId="0" fontId="3" fillId="0" borderId="0" xfId="0" applyFont="1" applyAlignment="1" applyProtection="1"/>
    <xf numFmtId="0" fontId="0" fillId="0" borderId="0" xfId="0" applyAlignment="1" applyProtection="1"/>
    <xf numFmtId="0" fontId="0" fillId="0" borderId="0" xfId="0" applyBorder="1" applyAlignment="1" applyProtection="1"/>
    <xf numFmtId="0" fontId="10" fillId="9" borderId="3" xfId="0" applyFont="1" applyFill="1" applyBorder="1" applyAlignment="1" applyProtection="1">
      <alignment horizontal="center"/>
      <protection locked="0"/>
    </xf>
    <xf numFmtId="43" fontId="9" fillId="0" borderId="0" xfId="1" applyFont="1" applyFill="1" applyBorder="1" applyAlignment="1" applyProtection="1">
      <alignment horizontal="center"/>
    </xf>
    <xf numFmtId="0" fontId="3" fillId="0" borderId="0" xfId="0" applyFont="1" applyFill="1" applyBorder="1" applyAlignment="1" applyProtection="1">
      <alignment horizontal="left"/>
    </xf>
    <xf numFmtId="0" fontId="3" fillId="0" borderId="0" xfId="0" applyFont="1" applyBorder="1" applyAlignment="1" applyProtection="1">
      <alignment horizontal="center"/>
    </xf>
    <xf numFmtId="0" fontId="3" fillId="0" borderId="0" xfId="0" applyFont="1" applyFill="1" applyBorder="1" applyAlignment="1" applyProtection="1">
      <alignment horizontal="center" vertical="top" readingOrder="1"/>
    </xf>
    <xf numFmtId="0" fontId="9" fillId="9" borderId="3" xfId="0" applyFont="1" applyFill="1" applyBorder="1" applyAlignment="1" applyProtection="1">
      <alignment horizontal="center" vertical="top" wrapText="1" readingOrder="1"/>
      <protection locked="0"/>
    </xf>
    <xf numFmtId="0" fontId="0" fillId="0" borderId="7" xfId="0" applyBorder="1" applyAlignment="1" applyProtection="1">
      <alignment horizontal="center"/>
    </xf>
    <xf numFmtId="165" fontId="10" fillId="9" borderId="3" xfId="15" applyNumberFormat="1" applyFont="1" applyFill="1" applyBorder="1" applyAlignment="1" applyProtection="1">
      <alignment horizontal="center"/>
      <protection locked="0"/>
    </xf>
    <xf numFmtId="0" fontId="0" fillId="0" borderId="0" xfId="0" applyAlignment="1" applyProtection="1">
      <alignment horizontal="center"/>
    </xf>
    <xf numFmtId="0" fontId="10" fillId="9" borderId="5" xfId="0" applyFont="1" applyFill="1" applyBorder="1" applyAlignment="1" applyProtection="1">
      <alignment horizontal="center"/>
      <protection locked="0"/>
    </xf>
    <xf numFmtId="0" fontId="10" fillId="9" borderId="4" xfId="0" applyFont="1" applyFill="1" applyBorder="1" applyAlignment="1" applyProtection="1">
      <alignment horizontal="center"/>
      <protection locked="0"/>
    </xf>
    <xf numFmtId="0" fontId="0" fillId="0" borderId="6" xfId="0"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left"/>
    </xf>
    <xf numFmtId="0" fontId="3" fillId="0" borderId="0" xfId="0" applyFont="1" applyAlignment="1" applyProtection="1">
      <alignment horizontal="center"/>
    </xf>
    <xf numFmtId="0" fontId="10" fillId="9" borderId="12" xfId="0" applyFont="1" applyFill="1" applyBorder="1" applyAlignment="1" applyProtection="1">
      <alignment horizontal="center"/>
      <protection locked="0"/>
    </xf>
    <xf numFmtId="0" fontId="3" fillId="0" borderId="0" xfId="0" applyFont="1" applyBorder="1" applyAlignment="1" applyProtection="1">
      <alignment horizontal="left"/>
    </xf>
    <xf numFmtId="0" fontId="3" fillId="0" borderId="0" xfId="0" applyFont="1" applyAlignment="1" applyProtection="1">
      <alignment horizontal="left"/>
    </xf>
    <xf numFmtId="0" fontId="3" fillId="0" borderId="7" xfId="0" applyFont="1" applyBorder="1" applyAlignment="1" applyProtection="1">
      <alignment horizontal="left"/>
    </xf>
    <xf numFmtId="0" fontId="3" fillId="0" borderId="0" xfId="0" applyFont="1" applyAlignment="1" applyProtection="1">
      <alignment horizontal="right"/>
    </xf>
    <xf numFmtId="1" fontId="10" fillId="9" borderId="3" xfId="0" applyNumberFormat="1" applyFont="1" applyFill="1" applyBorder="1" applyAlignment="1" applyProtection="1">
      <alignment horizontal="center"/>
      <protection locked="0"/>
    </xf>
    <xf numFmtId="171" fontId="10" fillId="9" borderId="5" xfId="0" applyNumberFormat="1" applyFont="1" applyFill="1" applyBorder="1" applyAlignment="1" applyProtection="1">
      <alignment horizontal="center"/>
      <protection locked="0"/>
    </xf>
    <xf numFmtId="171" fontId="10" fillId="9" borderId="4" xfId="0" applyNumberFormat="1" applyFont="1" applyFill="1" applyBorder="1" applyAlignment="1" applyProtection="1">
      <alignment horizontal="center"/>
      <protection locked="0"/>
    </xf>
    <xf numFmtId="171" fontId="10" fillId="9" borderId="3" xfId="0" applyNumberFormat="1" applyFont="1" applyFill="1" applyBorder="1" applyAlignment="1" applyProtection="1">
      <alignment horizontal="center"/>
      <protection locked="0"/>
    </xf>
    <xf numFmtId="2" fontId="10" fillId="9" borderId="3" xfId="0" applyNumberFormat="1" applyFont="1" applyFill="1" applyBorder="1" applyAlignment="1" applyProtection="1">
      <alignment horizontal="center"/>
      <protection locked="0"/>
    </xf>
    <xf numFmtId="0" fontId="26" fillId="0" borderId="0" xfId="0" applyFont="1" applyFill="1" applyBorder="1" applyAlignment="1" applyProtection="1">
      <alignment horizontal="left" vertical="top" wrapText="1"/>
    </xf>
    <xf numFmtId="0" fontId="3" fillId="0" borderId="10" xfId="0" applyFont="1" applyBorder="1" applyAlignment="1" applyProtection="1">
      <alignment horizontal="left"/>
    </xf>
    <xf numFmtId="0" fontId="3" fillId="0" borderId="10" xfId="0" applyFont="1" applyBorder="1" applyAlignment="1" applyProtection="1">
      <alignment horizontal="center"/>
    </xf>
    <xf numFmtId="0" fontId="0" fillId="0" borderId="10" xfId="0" applyBorder="1" applyAlignment="1" applyProtection="1">
      <alignment horizontal="center"/>
    </xf>
    <xf numFmtId="0" fontId="4" fillId="0" borderId="10" xfId="0" applyFont="1" applyBorder="1" applyAlignment="1" applyProtection="1">
      <alignment horizontal="center"/>
    </xf>
    <xf numFmtId="0" fontId="9" fillId="9" borderId="22" xfId="0" applyFont="1" applyFill="1" applyBorder="1" applyAlignment="1" applyProtection="1">
      <alignment horizontal="center" vertical="top" wrapText="1"/>
      <protection locked="0"/>
    </xf>
    <xf numFmtId="0" fontId="9" fillId="9" borderId="1" xfId="0" applyFont="1" applyFill="1" applyBorder="1" applyAlignment="1" applyProtection="1">
      <alignment horizontal="center" vertical="top" wrapText="1"/>
      <protection locked="0"/>
    </xf>
    <xf numFmtId="0" fontId="9" fillId="9" borderId="20" xfId="0" applyFont="1" applyFill="1" applyBorder="1" applyAlignment="1" applyProtection="1">
      <alignment horizontal="center" vertical="top" wrapText="1"/>
      <protection locked="0"/>
    </xf>
    <xf numFmtId="0" fontId="9" fillId="9" borderId="6" xfId="0" applyFont="1" applyFill="1" applyBorder="1" applyAlignment="1" applyProtection="1">
      <alignment horizontal="center" vertical="top" wrapText="1"/>
      <protection locked="0"/>
    </xf>
    <xf numFmtId="0" fontId="9" fillId="9" borderId="0" xfId="0" applyFont="1" applyFill="1" applyBorder="1" applyAlignment="1" applyProtection="1">
      <alignment horizontal="center" vertical="top" wrapText="1"/>
      <protection locked="0"/>
    </xf>
    <xf numFmtId="0" fontId="9" fillId="9" borderId="7" xfId="0" applyFont="1" applyFill="1" applyBorder="1" applyAlignment="1" applyProtection="1">
      <alignment horizontal="center" vertical="top" wrapText="1"/>
      <protection locked="0"/>
    </xf>
    <xf numFmtId="0" fontId="9" fillId="9" borderId="14" xfId="0" applyFont="1" applyFill="1" applyBorder="1" applyAlignment="1" applyProtection="1">
      <alignment horizontal="center" vertical="top" wrapText="1"/>
      <protection locked="0"/>
    </xf>
    <xf numFmtId="0" fontId="9" fillId="9" borderId="10" xfId="0" applyFont="1" applyFill="1" applyBorder="1" applyAlignment="1" applyProtection="1">
      <alignment horizontal="center" vertical="top" wrapText="1"/>
      <protection locked="0"/>
    </xf>
    <xf numFmtId="0" fontId="9" fillId="9" borderId="21"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4" xfId="0" applyFont="1" applyFill="1" applyBorder="1" applyAlignment="1" applyProtection="1">
      <alignment horizontal="center"/>
    </xf>
    <xf numFmtId="0" fontId="4" fillId="0" borderId="0" xfId="0" applyFont="1" applyAlignment="1" applyProtection="1">
      <alignment horizontal="left" vertical="top" wrapText="1"/>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6" xfId="0" applyFont="1" applyFill="1" applyBorder="1" applyAlignment="1" applyProtection="1">
      <alignment horizontal="right"/>
    </xf>
    <xf numFmtId="0" fontId="0" fillId="0" borderId="0" xfId="0" applyFill="1" applyBorder="1" applyAlignment="1" applyProtection="1">
      <alignment horizontal="right"/>
    </xf>
    <xf numFmtId="0" fontId="3" fillId="0" borderId="7" xfId="0" applyFont="1" applyBorder="1" applyAlignment="1" applyProtection="1">
      <alignment horizontal="right"/>
    </xf>
    <xf numFmtId="0" fontId="8" fillId="0" borderId="0" xfId="0" applyFont="1" applyAlignment="1" applyProtection="1">
      <alignment horizontal="center"/>
    </xf>
    <xf numFmtId="0" fontId="10" fillId="9" borderId="5" xfId="0" applyFont="1" applyFill="1" applyBorder="1" applyAlignment="1" applyProtection="1">
      <alignment horizontal="left"/>
      <protection locked="0"/>
    </xf>
    <xf numFmtId="0" fontId="10" fillId="9" borderId="12" xfId="0" applyFont="1" applyFill="1" applyBorder="1" applyAlignment="1" applyProtection="1">
      <alignment horizontal="left"/>
      <protection locked="0"/>
    </xf>
    <xf numFmtId="0" fontId="10" fillId="9" borderId="4" xfId="0" applyFont="1" applyFill="1" applyBorder="1" applyAlignment="1" applyProtection="1">
      <alignment horizontal="left"/>
      <protection locked="0"/>
    </xf>
    <xf numFmtId="14" fontId="10" fillId="9" borderId="5" xfId="0" applyNumberFormat="1" applyFont="1" applyFill="1" applyBorder="1" applyProtection="1"/>
    <xf numFmtId="14" fontId="10" fillId="9" borderId="12" xfId="0" applyNumberFormat="1" applyFont="1" applyFill="1" applyBorder="1" applyProtection="1"/>
    <xf numFmtId="14" fontId="10" fillId="9" borderId="4" xfId="0" applyNumberFormat="1" applyFont="1" applyFill="1" applyBorder="1" applyProtection="1"/>
    <xf numFmtId="0" fontId="3" fillId="0" borderId="6" xfId="0" applyFont="1" applyBorder="1" applyAlignment="1" applyProtection="1">
      <alignment horizontal="right"/>
    </xf>
    <xf numFmtId="0" fontId="3" fillId="0" borderId="0" xfId="0" applyFont="1" applyBorder="1" applyAlignment="1" applyProtection="1">
      <alignment horizontal="right"/>
    </xf>
    <xf numFmtId="0" fontId="0" fillId="0" borderId="0" xfId="0" applyAlignment="1" applyProtection="1">
      <alignment horizontal="right"/>
    </xf>
    <xf numFmtId="0" fontId="0" fillId="0" borderId="7" xfId="0" applyBorder="1" applyAlignment="1" applyProtection="1">
      <alignment horizontal="right"/>
    </xf>
    <xf numFmtId="14" fontId="0" fillId="0" borderId="0" xfId="0" applyNumberFormat="1" applyAlignment="1">
      <alignment horizontal="right"/>
    </xf>
    <xf numFmtId="0" fontId="0" fillId="0" borderId="5" xfId="0" applyBorder="1" applyAlignment="1">
      <alignment horizontal="left"/>
    </xf>
    <xf numFmtId="0" fontId="0" fillId="0" borderId="4" xfId="0" applyBorder="1" applyAlignment="1">
      <alignment horizontal="left"/>
    </xf>
    <xf numFmtId="0" fontId="9" fillId="9" borderId="5"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0" fillId="0" borderId="12" xfId="0" applyBorder="1" applyAlignment="1">
      <alignment horizontal="left"/>
    </xf>
    <xf numFmtId="165" fontId="9" fillId="9" borderId="5" xfId="0" applyNumberFormat="1" applyFont="1" applyFill="1" applyBorder="1" applyAlignment="1" applyProtection="1">
      <alignment horizontal="left"/>
      <protection locked="0"/>
    </xf>
    <xf numFmtId="165" fontId="9" fillId="9" borderId="12" xfId="0" applyNumberFormat="1" applyFont="1" applyFill="1" applyBorder="1" applyAlignment="1" applyProtection="1">
      <alignment horizontal="left"/>
      <protection locked="0"/>
    </xf>
    <xf numFmtId="165" fontId="9" fillId="9"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11" fillId="9" borderId="5" xfId="15" applyFont="1" applyFill="1" applyBorder="1" applyAlignment="1" applyProtection="1">
      <alignment horizontal="left"/>
      <protection locked="0"/>
    </xf>
    <xf numFmtId="0" fontId="6" fillId="0" borderId="5" xfId="0" applyFont="1" applyBorder="1" applyAlignment="1">
      <alignment horizontal="left"/>
    </xf>
    <xf numFmtId="0" fontId="6" fillId="0" borderId="4" xfId="0" applyFont="1" applyBorder="1" applyAlignment="1">
      <alignment horizontal="left"/>
    </xf>
    <xf numFmtId="165" fontId="9" fillId="9" borderId="5" xfId="0" applyNumberFormat="1" applyFont="1" applyFill="1" applyBorder="1" applyAlignment="1" applyProtection="1">
      <alignment horizontal="center"/>
      <protection locked="0"/>
    </xf>
    <xf numFmtId="165" fontId="9" fillId="9" borderId="12" xfId="0" applyNumberFormat="1" applyFont="1" applyFill="1" applyBorder="1" applyAlignment="1" applyProtection="1">
      <alignment horizontal="center"/>
      <protection locked="0"/>
    </xf>
    <xf numFmtId="165" fontId="9" fillId="9" borderId="4" xfId="0" applyNumberFormat="1" applyFont="1" applyFill="1" applyBorder="1" applyAlignment="1" applyProtection="1">
      <alignment horizontal="center"/>
      <protection locked="0"/>
    </xf>
    <xf numFmtId="166" fontId="9" fillId="9" borderId="5" xfId="30" applyNumberFormat="1" applyFont="1" applyFill="1" applyBorder="1" applyAlignment="1" applyProtection="1">
      <alignment horizontal="right"/>
      <protection locked="0"/>
    </xf>
    <xf numFmtId="166" fontId="9" fillId="9" borderId="4" xfId="30" applyNumberFormat="1" applyFont="1" applyFill="1" applyBorder="1" applyAlignment="1" applyProtection="1">
      <alignment horizontal="right"/>
      <protection locked="0"/>
    </xf>
    <xf numFmtId="0" fontId="40" fillId="0" borderId="0" xfId="0" applyNumberFormat="1" applyFont="1" applyAlignment="1">
      <alignment horizontal="left"/>
    </xf>
    <xf numFmtId="168" fontId="0" fillId="0" borderId="25" xfId="0" applyNumberFormat="1" applyBorder="1" applyAlignment="1">
      <alignment horizontal="left"/>
    </xf>
    <xf numFmtId="14" fontId="10" fillId="9" borderId="3" xfId="0" applyNumberFormat="1" applyFont="1" applyFill="1" applyBorder="1" applyAlignment="1" applyProtection="1">
      <alignment horizontal="center"/>
      <protection locked="0"/>
    </xf>
    <xf numFmtId="167" fontId="10" fillId="9" borderId="3" xfId="0" applyNumberFormat="1" applyFont="1" applyFill="1" applyBorder="1" applyAlignment="1" applyProtection="1">
      <alignment horizontal="center"/>
      <protection locked="0"/>
    </xf>
    <xf numFmtId="167" fontId="10" fillId="0" borderId="3"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3" fillId="0" borderId="3" xfId="0" applyFont="1" applyFill="1" applyBorder="1" applyAlignment="1" applyProtection="1">
      <alignment horizontal="center"/>
    </xf>
    <xf numFmtId="0" fontId="0" fillId="0" borderId="3" xfId="0" applyFill="1" applyBorder="1" applyAlignment="1" applyProtection="1">
      <alignment horizontal="center"/>
    </xf>
    <xf numFmtId="49" fontId="10" fillId="9" borderId="3" xfId="0" applyNumberFormat="1" applyFont="1" applyFill="1" applyBorder="1" applyAlignment="1" applyProtection="1">
      <alignment horizontal="center"/>
      <protection locked="0"/>
    </xf>
    <xf numFmtId="0" fontId="3" fillId="0" borderId="3" xfId="0" applyFont="1" applyBorder="1" applyAlignment="1" applyProtection="1">
      <alignment horizontal="center"/>
    </xf>
    <xf numFmtId="0" fontId="3" fillId="0" borderId="5" xfId="0" applyFont="1" applyBorder="1" applyAlignment="1" applyProtection="1">
      <alignment horizontal="center"/>
    </xf>
    <xf numFmtId="0" fontId="3" fillId="0" borderId="12" xfId="0" applyFont="1" applyBorder="1" applyAlignment="1" applyProtection="1">
      <alignment horizontal="center"/>
    </xf>
    <xf numFmtId="0" fontId="3" fillId="0" borderId="4" xfId="0" applyFont="1" applyBorder="1" applyAlignment="1" applyProtection="1">
      <alignment horizontal="center"/>
    </xf>
    <xf numFmtId="0" fontId="40" fillId="0" borderId="0" xfId="0" applyNumberFormat="1" applyFont="1" applyAlignment="1" applyProtection="1">
      <alignment horizontal="left"/>
    </xf>
    <xf numFmtId="0" fontId="7" fillId="3" borderId="25" xfId="0" applyFont="1" applyFill="1" applyBorder="1" applyAlignment="1" applyProtection="1">
      <alignment horizontal="left"/>
    </xf>
    <xf numFmtId="0" fontId="0" fillId="0" borderId="25" xfId="0" applyBorder="1" applyAlignment="1" applyProtection="1">
      <alignment horizontal="right"/>
    </xf>
    <xf numFmtId="0" fontId="10" fillId="8" borderId="3" xfId="0" applyFont="1" applyFill="1" applyBorder="1" applyAlignment="1" applyProtection="1">
      <alignment horizontal="center"/>
    </xf>
    <xf numFmtId="0" fontId="9" fillId="0" borderId="0" xfId="0" applyFont="1" applyFill="1" applyBorder="1" applyAlignment="1" applyProtection="1">
      <alignment horizontal="center"/>
    </xf>
    <xf numFmtId="0" fontId="0" fillId="0" borderId="7" xfId="0" applyBorder="1" applyAlignment="1" applyProtection="1">
      <alignment horizontal="left"/>
    </xf>
    <xf numFmtId="0" fontId="3" fillId="0" borderId="0" xfId="0" applyFont="1" applyFill="1" applyAlignment="1" applyProtection="1">
      <alignment horizontal="left"/>
    </xf>
    <xf numFmtId="0" fontId="27" fillId="9" borderId="3" xfId="0" applyFont="1" applyFill="1" applyBorder="1" applyAlignment="1" applyProtection="1">
      <alignment horizontal="left" vertical="top" wrapText="1"/>
      <protection locked="0"/>
    </xf>
    <xf numFmtId="0" fontId="3" fillId="0" borderId="10" xfId="0" applyFont="1" applyFill="1" applyBorder="1" applyAlignment="1" applyProtection="1">
      <alignment horizontal="right"/>
    </xf>
    <xf numFmtId="0" fontId="6" fillId="0" borderId="0" xfId="0" applyFont="1" applyAlignment="1" applyProtection="1">
      <alignment horizontal="left"/>
    </xf>
    <xf numFmtId="44" fontId="10" fillId="0" borderId="10" xfId="1" applyNumberFormat="1" applyFont="1" applyFill="1" applyBorder="1" applyAlignment="1" applyProtection="1">
      <alignment horizontal="center"/>
    </xf>
    <xf numFmtId="14" fontId="0" fillId="0" borderId="0" xfId="0" applyNumberFormat="1" applyAlignment="1" applyProtection="1">
      <alignment horizontal="right"/>
    </xf>
    <xf numFmtId="0" fontId="33" fillId="0" borderId="0" xfId="0" applyFont="1" applyAlignment="1" applyProtection="1">
      <alignment horizontal="left" vertical="center" wrapText="1"/>
    </xf>
    <xf numFmtId="49" fontId="10" fillId="9" borderId="5" xfId="0" applyNumberFormat="1" applyFont="1" applyFill="1" applyBorder="1" applyAlignment="1" applyProtection="1">
      <alignment horizontal="center"/>
      <protection locked="0"/>
    </xf>
    <xf numFmtId="49" fontId="10" fillId="9" borderId="12" xfId="0" applyNumberFormat="1" applyFont="1" applyFill="1" applyBorder="1" applyAlignment="1" applyProtection="1">
      <alignment horizontal="center"/>
      <protection locked="0"/>
    </xf>
    <xf numFmtId="0" fontId="0" fillId="0" borderId="3" xfId="0" applyBorder="1" applyAlignment="1" applyProtection="1">
      <alignment horizontal="center"/>
    </xf>
    <xf numFmtId="0" fontId="3" fillId="0" borderId="0" xfId="0" applyFont="1" applyFill="1" applyBorder="1" applyAlignment="1" applyProtection="1">
      <alignment horizontal="right"/>
    </xf>
    <xf numFmtId="0" fontId="3" fillId="0" borderId="7" xfId="0" applyFont="1" applyFill="1" applyBorder="1" applyAlignment="1" applyProtection="1">
      <alignment horizontal="right"/>
    </xf>
    <xf numFmtId="0" fontId="3" fillId="0" borderId="0" xfId="0" applyFont="1" applyAlignment="1" applyProtection="1">
      <alignment horizontal="left" vertical="top" wrapText="1"/>
    </xf>
    <xf numFmtId="0" fontId="3" fillId="0" borderId="6"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0" xfId="28" applyAlignment="1" applyProtection="1">
      <alignment horizontal="right"/>
    </xf>
    <xf numFmtId="0" fontId="3" fillId="0" borderId="7" xfId="28" applyBorder="1" applyAlignment="1" applyProtection="1">
      <alignment horizontal="right"/>
    </xf>
    <xf numFmtId="0" fontId="10" fillId="9" borderId="5" xfId="28" applyFont="1" applyFill="1" applyBorder="1" applyAlignment="1" applyProtection="1">
      <alignment horizontal="left"/>
      <protection locked="0"/>
    </xf>
    <xf numFmtId="0" fontId="10" fillId="9" borderId="12" xfId="28" applyFont="1" applyFill="1" applyBorder="1" applyAlignment="1" applyProtection="1">
      <alignment horizontal="left"/>
      <protection locked="0"/>
    </xf>
    <xf numFmtId="0" fontId="10" fillId="9" borderId="4" xfId="28" applyFont="1" applyFill="1" applyBorder="1" applyAlignment="1" applyProtection="1">
      <alignment horizontal="left"/>
      <protection locked="0"/>
    </xf>
    <xf numFmtId="0" fontId="0" fillId="9" borderId="12" xfId="0" applyFill="1" applyBorder="1" applyAlignment="1" applyProtection="1">
      <alignment horizontal="left"/>
      <protection locked="0"/>
    </xf>
    <xf numFmtId="0" fontId="0" fillId="9" borderId="4" xfId="0" applyFill="1" applyBorder="1" applyAlignment="1" applyProtection="1">
      <alignment horizontal="left"/>
      <protection locked="0"/>
    </xf>
    <xf numFmtId="14" fontId="10" fillId="9" borderId="5" xfId="0" applyNumberFormat="1" applyFont="1" applyFill="1" applyBorder="1" applyAlignment="1" applyProtection="1">
      <alignment horizontal="center"/>
      <protection locked="0"/>
    </xf>
    <xf numFmtId="0" fontId="10" fillId="9" borderId="5" xfId="28" applyFont="1" applyFill="1" applyBorder="1" applyAlignment="1" applyProtection="1">
      <protection locked="0"/>
    </xf>
    <xf numFmtId="0" fontId="10" fillId="9" borderId="12" xfId="28" applyFont="1" applyFill="1" applyBorder="1" applyAlignment="1" applyProtection="1">
      <protection locked="0"/>
    </xf>
    <xf numFmtId="0" fontId="10" fillId="9" borderId="4" xfId="28" applyFont="1" applyFill="1" applyBorder="1" applyAlignment="1" applyProtection="1">
      <protection locked="0"/>
    </xf>
    <xf numFmtId="0" fontId="6" fillId="0" borderId="10" xfId="0" applyFont="1" applyBorder="1" applyAlignment="1" applyProtection="1">
      <alignment horizontal="center"/>
    </xf>
    <xf numFmtId="0" fontId="4" fillId="0" borderId="0" xfId="28" applyFont="1" applyAlignment="1" applyProtection="1">
      <alignment horizontal="left" wrapText="1"/>
    </xf>
    <xf numFmtId="0" fontId="42" fillId="9" borderId="3" xfId="0" applyFont="1" applyFill="1" applyBorder="1" applyAlignment="1" applyProtection="1">
      <alignment horizontal="center"/>
      <protection locked="0"/>
    </xf>
    <xf numFmtId="0" fontId="3" fillId="0" borderId="0" xfId="0" applyNumberFormat="1" applyFont="1" applyBorder="1" applyAlignment="1" applyProtection="1">
      <alignment horizontal="center"/>
    </xf>
    <xf numFmtId="0" fontId="0" fillId="0" borderId="0" xfId="0" applyNumberFormat="1" applyBorder="1" applyAlignment="1" applyProtection="1">
      <alignment horizontal="center"/>
    </xf>
    <xf numFmtId="0" fontId="0" fillId="0" borderId="7" xfId="0" applyNumberFormat="1" applyBorder="1" applyAlignment="1" applyProtection="1">
      <alignment horizontal="center"/>
    </xf>
    <xf numFmtId="9" fontId="10" fillId="9" borderId="3" xfId="30" applyFont="1" applyFill="1" applyBorder="1" applyAlignment="1" applyProtection="1">
      <alignment horizontal="center"/>
      <protection locked="0"/>
    </xf>
    <xf numFmtId="0" fontId="6" fillId="0" borderId="10" xfId="0" applyFont="1" applyBorder="1" applyAlignment="1" applyProtection="1">
      <alignment horizontal="left"/>
    </xf>
    <xf numFmtId="0" fontId="7" fillId="3" borderId="0" xfId="0" applyFont="1" applyFill="1" applyAlignment="1" applyProtection="1">
      <alignment horizontal="left"/>
    </xf>
    <xf numFmtId="0" fontId="3" fillId="0" borderId="6" xfId="0" applyFont="1" applyBorder="1" applyAlignment="1" applyProtection="1">
      <alignment horizontal="left" vertical="top" wrapText="1"/>
    </xf>
    <xf numFmtId="14" fontId="9" fillId="9" borderId="3" xfId="0" applyNumberFormat="1" applyFont="1" applyFill="1" applyBorder="1" applyAlignment="1" applyProtection="1">
      <alignment horizontal="center"/>
      <protection locked="0"/>
    </xf>
    <xf numFmtId="0" fontId="0" fillId="0" borderId="5" xfId="0" applyBorder="1" applyAlignment="1"/>
    <xf numFmtId="0" fontId="0" fillId="0" borderId="4" xfId="0" applyBorder="1" applyAlignment="1"/>
    <xf numFmtId="0" fontId="0" fillId="7" borderId="14" xfId="0" applyFill="1" applyBorder="1" applyAlignment="1"/>
    <xf numFmtId="0" fontId="0" fillId="7" borderId="10" xfId="0" applyFill="1" applyBorder="1" applyAlignment="1"/>
    <xf numFmtId="0" fontId="0" fillId="7" borderId="21" xfId="0" applyFill="1" applyBorder="1" applyAlignment="1"/>
    <xf numFmtId="0" fontId="6" fillId="0" borderId="5" xfId="0" applyFont="1" applyBorder="1" applyAlignment="1">
      <alignment horizontal="center"/>
    </xf>
    <xf numFmtId="0" fontId="6" fillId="0" borderId="3" xfId="0" applyFont="1" applyBorder="1" applyAlignment="1">
      <alignment horizontal="center"/>
    </xf>
    <xf numFmtId="0" fontId="6" fillId="0" borderId="0" xfId="0" applyFont="1" applyAlignment="1" applyProtection="1">
      <alignment horizontal="right"/>
    </xf>
    <xf numFmtId="0" fontId="6" fillId="0" borderId="7" xfId="0" applyFont="1" applyBorder="1" applyAlignment="1" applyProtection="1">
      <alignment horizontal="right"/>
    </xf>
    <xf numFmtId="0" fontId="0" fillId="0" borderId="12" xfId="0" applyBorder="1" applyAlignment="1"/>
    <xf numFmtId="168" fontId="26" fillId="0" borderId="25" xfId="0" applyNumberFormat="1" applyFont="1" applyBorder="1" applyAlignment="1">
      <alignment horizontal="left"/>
    </xf>
    <xf numFmtId="0" fontId="14" fillId="9" borderId="5" xfId="0" applyFont="1" applyFill="1" applyBorder="1" applyAlignment="1" applyProtection="1">
      <alignment horizontal="left"/>
      <protection locked="0"/>
    </xf>
    <xf numFmtId="0" fontId="14" fillId="9" borderId="12" xfId="0" applyFont="1" applyFill="1" applyBorder="1" applyAlignment="1" applyProtection="1">
      <alignment horizontal="left"/>
      <protection locked="0"/>
    </xf>
    <xf numFmtId="0" fontId="14" fillId="9" borderId="4" xfId="0" applyFont="1" applyFill="1" applyBorder="1" applyAlignment="1" applyProtection="1">
      <alignment horizontal="left"/>
      <protection locked="0"/>
    </xf>
    <xf numFmtId="43" fontId="0" fillId="0" borderId="5" xfId="0" applyNumberFormat="1" applyBorder="1" applyAlignment="1">
      <alignment horizontal="center"/>
    </xf>
    <xf numFmtId="43" fontId="0" fillId="0" borderId="4" xfId="0" applyNumberForma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0" xfId="0" applyFont="1" applyBorder="1" applyAlignment="1">
      <alignment horizontal="center"/>
    </xf>
    <xf numFmtId="43" fontId="0" fillId="0" borderId="19" xfId="0" applyNumberFormat="1" applyBorder="1" applyAlignment="1">
      <alignment horizontal="center"/>
    </xf>
    <xf numFmtId="0" fontId="0" fillId="0" borderId="19" xfId="0" applyBorder="1" applyAlignment="1">
      <alignment horizontal="center"/>
    </xf>
    <xf numFmtId="43" fontId="0" fillId="0" borderId="3" xfId="0" applyNumberFormat="1" applyBorder="1" applyAlignment="1">
      <alignment horizontal="center"/>
    </xf>
    <xf numFmtId="0" fontId="0" fillId="0" borderId="3" xfId="0" applyBorder="1" applyAlignment="1">
      <alignment horizontal="center"/>
    </xf>
    <xf numFmtId="14" fontId="9" fillId="0" borderId="0" xfId="0" applyNumberFormat="1" applyFont="1" applyFill="1" applyBorder="1" applyAlignment="1" applyProtection="1">
      <alignment horizontal="center"/>
    </xf>
    <xf numFmtId="0" fontId="0" fillId="0" borderId="5" xfId="0" applyBorder="1" applyAlignment="1">
      <alignment horizontal="center" wrapText="1"/>
    </xf>
    <xf numFmtId="0" fontId="0" fillId="0" borderId="12" xfId="0" applyBorder="1" applyAlignment="1">
      <alignment horizontal="center" wrapText="1"/>
    </xf>
    <xf numFmtId="0" fontId="0" fillId="0" borderId="4" xfId="0" applyBorder="1" applyAlignment="1">
      <alignment horizontal="center" wrapText="1"/>
    </xf>
    <xf numFmtId="0" fontId="6" fillId="10" borderId="5" xfId="0" applyFont="1" applyFill="1" applyBorder="1" applyAlignment="1">
      <alignment horizontal="left"/>
    </xf>
    <xf numFmtId="0" fontId="6" fillId="10" borderId="12" xfId="0" applyFont="1" applyFill="1" applyBorder="1" applyAlignment="1">
      <alignment horizontal="left"/>
    </xf>
    <xf numFmtId="0" fontId="6" fillId="10" borderId="4" xfId="0" applyFont="1" applyFill="1" applyBorder="1" applyAlignment="1">
      <alignment horizontal="left"/>
    </xf>
    <xf numFmtId="0" fontId="0" fillId="0" borderId="3" xfId="0" applyBorder="1" applyAlignment="1">
      <alignment horizontal="right"/>
    </xf>
    <xf numFmtId="168" fontId="3" fillId="0" borderId="25" xfId="28" applyNumberFormat="1" applyBorder="1" applyAlignment="1">
      <alignment horizontal="left"/>
    </xf>
    <xf numFmtId="0" fontId="3" fillId="0" borderId="5" xfId="28" applyBorder="1" applyAlignment="1">
      <alignment horizontal="center"/>
    </xf>
    <xf numFmtId="0" fontId="3" fillId="0" borderId="4" xfId="28" applyBorder="1" applyAlignment="1">
      <alignment horizontal="center"/>
    </xf>
    <xf numFmtId="0" fontId="9" fillId="9" borderId="5" xfId="28" applyFont="1" applyFill="1" applyBorder="1" applyAlignment="1" applyProtection="1">
      <alignment horizontal="left"/>
      <protection locked="0"/>
    </xf>
    <xf numFmtId="0" fontId="9" fillId="9" borderId="12" xfId="28" applyFont="1" applyFill="1" applyBorder="1" applyAlignment="1" applyProtection="1">
      <alignment horizontal="left"/>
      <protection locked="0"/>
    </xf>
    <xf numFmtId="0" fontId="9" fillId="9" borderId="4" xfId="28" applyFont="1" applyFill="1" applyBorder="1" applyAlignment="1" applyProtection="1">
      <alignment horizontal="left"/>
      <protection locked="0"/>
    </xf>
    <xf numFmtId="0" fontId="3" fillId="0" borderId="12" xfId="28" applyBorder="1" applyAlignment="1">
      <alignment horizontal="center"/>
    </xf>
    <xf numFmtId="165" fontId="9" fillId="9" borderId="5" xfId="28" applyNumberFormat="1" applyFont="1" applyFill="1" applyBorder="1" applyAlignment="1" applyProtection="1">
      <alignment horizontal="center"/>
      <protection locked="0"/>
    </xf>
    <xf numFmtId="165" fontId="9" fillId="9" borderId="4" xfId="28" applyNumberFormat="1" applyFont="1" applyFill="1" applyBorder="1" applyAlignment="1" applyProtection="1">
      <alignment horizontal="center"/>
      <protection locked="0"/>
    </xf>
    <xf numFmtId="0" fontId="3" fillId="0" borderId="14" xfId="28" applyBorder="1" applyAlignment="1">
      <alignment horizontal="center"/>
    </xf>
    <xf numFmtId="0" fontId="3" fillId="0" borderId="21" xfId="28" applyBorder="1" applyAlignment="1">
      <alignment horizontal="center"/>
    </xf>
    <xf numFmtId="0" fontId="3" fillId="0" borderId="5" xfId="28" applyFill="1" applyBorder="1" applyAlignment="1">
      <alignment horizontal="center"/>
    </xf>
    <xf numFmtId="0" fontId="3" fillId="0" borderId="4" xfId="28" applyFill="1" applyBorder="1" applyAlignment="1">
      <alignment horizontal="center"/>
    </xf>
    <xf numFmtId="0" fontId="9" fillId="9" borderId="3" xfId="28" applyFont="1" applyFill="1" applyBorder="1" applyAlignment="1" applyProtection="1">
      <alignment horizontal="left"/>
      <protection locked="0"/>
    </xf>
    <xf numFmtId="0" fontId="6" fillId="4" borderId="3" xfId="28" applyFont="1" applyFill="1" applyBorder="1" applyAlignment="1" applyProtection="1">
      <alignment horizontal="center"/>
    </xf>
    <xf numFmtId="0" fontId="9" fillId="0" borderId="0" xfId="28" applyFont="1" applyFill="1" applyAlignment="1" applyProtection="1">
      <alignment horizontal="left"/>
    </xf>
    <xf numFmtId="0" fontId="6" fillId="4" borderId="19"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36" fillId="0" borderId="5" xfId="29" applyNumberFormat="1" applyFont="1" applyFill="1" applyBorder="1" applyProtection="1"/>
    <xf numFmtId="0" fontId="36" fillId="0" borderId="4" xfId="29" applyNumberFormat="1" applyFont="1" applyFill="1" applyBorder="1" applyProtection="1"/>
    <xf numFmtId="0" fontId="43" fillId="0" borderId="0" xfId="0" applyFont="1" applyAlignment="1">
      <alignment vertical="top" wrapText="1"/>
    </xf>
    <xf numFmtId="167" fontId="40" fillId="9" borderId="3" xfId="0" applyNumberFormat="1" applyFont="1" applyFill="1" applyBorder="1" applyAlignment="1" applyProtection="1">
      <alignment horizontal="center"/>
      <protection locked="0"/>
    </xf>
    <xf numFmtId="0" fontId="3"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6" fillId="0" borderId="0" xfId="0" applyFont="1" applyAlignment="1"/>
    <xf numFmtId="0" fontId="9" fillId="9" borderId="10" xfId="0" applyFont="1" applyFill="1" applyBorder="1" applyAlignment="1" applyProtection="1">
      <alignment horizontal="center"/>
      <protection locked="0"/>
    </xf>
    <xf numFmtId="168" fontId="3" fillId="0" borderId="0" xfId="0" applyNumberFormat="1" applyFont="1" applyAlignment="1">
      <alignment horizontal="left"/>
    </xf>
    <xf numFmtId="0" fontId="15" fillId="3" borderId="0" xfId="0" applyFont="1" applyFill="1" applyAlignment="1">
      <alignment horizontal="left" vertical="top"/>
    </xf>
    <xf numFmtId="0" fontId="3" fillId="0" borderId="0" xfId="0" applyFont="1" applyAlignment="1">
      <alignment horizontal="right"/>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0" fillId="0" borderId="0" xfId="0"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10" xfId="0" applyBorder="1" applyAlignment="1">
      <alignment horizontal="center"/>
    </xf>
    <xf numFmtId="14" fontId="9" fillId="9" borderId="10" xfId="0" applyNumberFormat="1" applyFont="1" applyFill="1" applyBorder="1" applyAlignment="1" applyProtection="1">
      <alignment horizontal="center"/>
      <protection locked="0"/>
    </xf>
    <xf numFmtId="0" fontId="3" fillId="0" borderId="0" xfId="0" applyFont="1" applyBorder="1" applyAlignment="1">
      <alignment horizontal="left" vertical="top" wrapText="1"/>
    </xf>
    <xf numFmtId="0" fontId="9" fillId="9" borderId="10" xfId="0" applyFont="1" applyFill="1" applyBorder="1" applyAlignment="1" applyProtection="1">
      <alignment horizontal="left"/>
      <protection locked="0"/>
    </xf>
    <xf numFmtId="14" fontId="9" fillId="9" borderId="10" xfId="0" applyNumberFormat="1" applyFont="1" applyFill="1" applyBorder="1" applyAlignment="1" applyProtection="1">
      <alignment horizontal="left"/>
      <protection locked="0"/>
    </xf>
    <xf numFmtId="0" fontId="20" fillId="0" borderId="5" xfId="0" applyFont="1" applyBorder="1" applyAlignment="1" applyProtection="1">
      <alignment horizontal="left"/>
    </xf>
    <xf numFmtId="0" fontId="20" fillId="0" borderId="12" xfId="0" applyFont="1" applyBorder="1" applyAlignment="1" applyProtection="1">
      <alignment horizontal="left"/>
    </xf>
    <xf numFmtId="0" fontId="20" fillId="0" borderId="4" xfId="0" applyFont="1" applyBorder="1" applyAlignment="1" applyProtection="1">
      <alignment horizontal="left"/>
    </xf>
    <xf numFmtId="165" fontId="21" fillId="5" borderId="5" xfId="0" applyNumberFormat="1" applyFont="1" applyFill="1" applyBorder="1" applyAlignment="1" applyProtection="1">
      <alignment horizontal="center"/>
      <protection locked="0"/>
    </xf>
    <xf numFmtId="165" fontId="21" fillId="5" borderId="12"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0" fontId="19" fillId="6" borderId="3" xfId="0" applyFont="1" applyFill="1" applyBorder="1" applyAlignment="1" applyProtection="1">
      <alignment horizontal="center"/>
    </xf>
    <xf numFmtId="0" fontId="19" fillId="6" borderId="5" xfId="0" applyFont="1" applyFill="1" applyBorder="1" applyAlignment="1" applyProtection="1">
      <alignment horizontal="center"/>
    </xf>
    <xf numFmtId="14" fontId="21" fillId="5" borderId="0"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protection locked="0"/>
    </xf>
    <xf numFmtId="0" fontId="21" fillId="5" borderId="11" xfId="0" applyFont="1" applyFill="1" applyBorder="1" applyAlignment="1" applyProtection="1">
      <alignment horizontal="left"/>
      <protection locked="0"/>
    </xf>
    <xf numFmtId="0" fontId="22" fillId="5" borderId="0" xfId="0" applyFont="1" applyFill="1" applyBorder="1" applyAlignment="1" applyProtection="1">
      <alignment horizontal="left"/>
      <protection locked="0"/>
    </xf>
    <xf numFmtId="0" fontId="22" fillId="5" borderId="11" xfId="0" applyFont="1" applyFill="1" applyBorder="1" applyAlignment="1" applyProtection="1">
      <alignment horizontal="left"/>
      <protection locked="0"/>
    </xf>
    <xf numFmtId="0" fontId="18" fillId="4" borderId="5" xfId="16" applyFont="1" applyFill="1" applyBorder="1" applyAlignment="1" applyProtection="1">
      <alignment horizontal="center"/>
    </xf>
    <xf numFmtId="0" fontId="18" fillId="4" borderId="4" xfId="16" applyFont="1" applyFill="1" applyBorder="1" applyAlignment="1" applyProtection="1">
      <alignment horizontal="center"/>
    </xf>
    <xf numFmtId="0" fontId="19" fillId="4" borderId="5" xfId="16" applyFont="1" applyFill="1" applyBorder="1" applyAlignment="1" applyProtection="1">
      <alignment horizontal="center"/>
    </xf>
    <xf numFmtId="0" fontId="19" fillId="4" borderId="4" xfId="16" applyFont="1" applyFill="1" applyBorder="1" applyAlignment="1" applyProtection="1">
      <alignment horizontal="center"/>
    </xf>
    <xf numFmtId="0" fontId="18" fillId="4" borderId="15" xfId="16" applyFont="1" applyFill="1" applyBorder="1" applyAlignment="1" applyProtection="1">
      <alignment horizontal="center"/>
    </xf>
    <xf numFmtId="0" fontId="18" fillId="4" borderId="26" xfId="16" applyFont="1" applyFill="1" applyBorder="1" applyAlignment="1" applyProtection="1">
      <alignment horizontal="center"/>
    </xf>
    <xf numFmtId="0" fontId="18" fillId="4" borderId="27" xfId="16" applyFont="1" applyFill="1" applyBorder="1" applyAlignment="1" applyProtection="1">
      <alignment horizontal="center"/>
    </xf>
    <xf numFmtId="167" fontId="20" fillId="0" borderId="5" xfId="0" applyNumberFormat="1" applyFont="1" applyBorder="1" applyAlignment="1" applyProtection="1">
      <alignment horizontal="left"/>
    </xf>
    <xf numFmtId="167" fontId="20" fillId="0" borderId="12" xfId="0" applyNumberFormat="1" applyFont="1" applyBorder="1" applyAlignment="1" applyProtection="1">
      <alignment horizontal="left"/>
    </xf>
    <xf numFmtId="167" fontId="20" fillId="0" borderId="4" xfId="0" applyNumberFormat="1" applyFont="1" applyBorder="1" applyAlignment="1" applyProtection="1">
      <alignment horizontal="left"/>
    </xf>
  </cellXfs>
  <cellStyles count="56">
    <cellStyle name="Comma" xfId="1" builtinId="3"/>
    <cellStyle name="Comma 2" xfId="31" xr:uid="{00000000-0005-0000-0000-000001000000}"/>
    <cellStyle name="Comma 2 2" xfId="32" xr:uid="{00000000-0005-0000-0000-000002000000}"/>
    <cellStyle name="Comma 3" xfId="33" xr:uid="{00000000-0005-0000-0000-000003000000}"/>
    <cellStyle name="Comma 3 2" xfId="34" xr:uid="{00000000-0005-0000-0000-000004000000}"/>
    <cellStyle name="Comma 3 3" xfId="35" xr:uid="{00000000-0005-0000-0000-000005000000}"/>
    <cellStyle name="Comma 4" xfId="36" xr:uid="{00000000-0005-0000-0000-000006000000}"/>
    <cellStyle name="Comma 5" xfId="37" xr:uid="{00000000-0005-0000-0000-000007000000}"/>
    <cellStyle name="Comma 6" xfId="38" xr:uid="{00000000-0005-0000-0000-000008000000}"/>
    <cellStyle name="Currency" xfId="2" builtinId="4"/>
    <cellStyle name="Currency 10" xfId="39" xr:uid="{00000000-0005-0000-0000-00000A000000}"/>
    <cellStyle name="Currency 11" xfId="40" xr:uid="{00000000-0005-0000-0000-00000B000000}"/>
    <cellStyle name="Currency 2" xfId="3" xr:uid="{00000000-0005-0000-0000-00000C000000}"/>
    <cellStyle name="Currency 2 2" xfId="4" xr:uid="{00000000-0005-0000-0000-00000D000000}"/>
    <cellStyle name="Currency 2 3" xfId="41" xr:uid="{00000000-0005-0000-0000-00000E000000}"/>
    <cellStyle name="Currency 3" xfId="5" xr:uid="{00000000-0005-0000-0000-00000F000000}"/>
    <cellStyle name="Currency 3 2" xfId="6" xr:uid="{00000000-0005-0000-0000-000010000000}"/>
    <cellStyle name="Currency 4" xfId="7" xr:uid="{00000000-0005-0000-0000-000011000000}"/>
    <cellStyle name="Currency 4 2" xfId="8" xr:uid="{00000000-0005-0000-0000-000012000000}"/>
    <cellStyle name="Currency 5" xfId="9" xr:uid="{00000000-0005-0000-0000-000013000000}"/>
    <cellStyle name="Currency 5 2" xfId="10" xr:uid="{00000000-0005-0000-0000-000014000000}"/>
    <cellStyle name="Currency 6" xfId="11" xr:uid="{00000000-0005-0000-0000-000015000000}"/>
    <cellStyle name="Currency 6 2" xfId="12" xr:uid="{00000000-0005-0000-0000-000016000000}"/>
    <cellStyle name="Currency 7" xfId="13" xr:uid="{00000000-0005-0000-0000-000017000000}"/>
    <cellStyle name="Currency 7 2" xfId="14" xr:uid="{00000000-0005-0000-0000-000018000000}"/>
    <cellStyle name="Currency 8" xfId="42" xr:uid="{00000000-0005-0000-0000-000019000000}"/>
    <cellStyle name="Currency 8 2" xfId="43" xr:uid="{00000000-0005-0000-0000-00001A000000}"/>
    <cellStyle name="Currency 8 3" xfId="44" xr:uid="{00000000-0005-0000-0000-00001B000000}"/>
    <cellStyle name="Currency 9" xfId="45" xr:uid="{00000000-0005-0000-0000-00001C000000}"/>
    <cellStyle name="Hyperlink" xfId="15" builtinId="8"/>
    <cellStyle name="Normal" xfId="0" builtinId="0"/>
    <cellStyle name="Normal 10" xfId="46" xr:uid="{00000000-0005-0000-0000-00001F000000}"/>
    <cellStyle name="Normal 11" xfId="47" xr:uid="{00000000-0005-0000-0000-000020000000}"/>
    <cellStyle name="Normal 2" xfId="16" xr:uid="{00000000-0005-0000-0000-000021000000}"/>
    <cellStyle name="Normal 2 2" xfId="17" xr:uid="{00000000-0005-0000-0000-000022000000}"/>
    <cellStyle name="Normal 3" xfId="18" xr:uid="{00000000-0005-0000-0000-000023000000}"/>
    <cellStyle name="Normal 3 2" xfId="19" xr:uid="{00000000-0005-0000-0000-000024000000}"/>
    <cellStyle name="Normal 3 3" xfId="48" xr:uid="{00000000-0005-0000-0000-000025000000}"/>
    <cellStyle name="Normal 4" xfId="20" xr:uid="{00000000-0005-0000-0000-000026000000}"/>
    <cellStyle name="Normal 4 2" xfId="21" xr:uid="{00000000-0005-0000-0000-000027000000}"/>
    <cellStyle name="Normal 5" xfId="22" xr:uid="{00000000-0005-0000-0000-000028000000}"/>
    <cellStyle name="Normal 5 2" xfId="23" xr:uid="{00000000-0005-0000-0000-000029000000}"/>
    <cellStyle name="Normal 6" xfId="24" xr:uid="{00000000-0005-0000-0000-00002A000000}"/>
    <cellStyle name="Normal 6 2" xfId="25" xr:uid="{00000000-0005-0000-0000-00002B000000}"/>
    <cellStyle name="Normal 7" xfId="26" xr:uid="{00000000-0005-0000-0000-00002C000000}"/>
    <cellStyle name="Normal 7 2" xfId="27" xr:uid="{00000000-0005-0000-0000-00002D000000}"/>
    <cellStyle name="Normal 8" xfId="28" xr:uid="{00000000-0005-0000-0000-00002E000000}"/>
    <cellStyle name="Normal 8 2" xfId="49" xr:uid="{00000000-0005-0000-0000-00002F000000}"/>
    <cellStyle name="Normal 9" xfId="50" xr:uid="{00000000-0005-0000-0000-000030000000}"/>
    <cellStyle name="Normal_Sheet1" xfId="29" xr:uid="{00000000-0005-0000-0000-000031000000}"/>
    <cellStyle name="Percent" xfId="30" builtinId="5"/>
    <cellStyle name="Percent 2" xfId="51" xr:uid="{00000000-0005-0000-0000-000033000000}"/>
    <cellStyle name="Percent 3" xfId="52" xr:uid="{00000000-0005-0000-0000-000034000000}"/>
    <cellStyle name="Percent 3 2" xfId="53" xr:uid="{00000000-0005-0000-0000-000035000000}"/>
    <cellStyle name="Percent 3 3" xfId="54" xr:uid="{00000000-0005-0000-0000-000036000000}"/>
    <cellStyle name="Percent 4" xfId="55" xr:uid="{00000000-0005-0000-0000-000037000000}"/>
  </cellStyles>
  <dxfs count="3">
    <dxf>
      <font>
        <strike val="0"/>
        <color theme="0"/>
      </font>
    </dxf>
    <dxf>
      <font>
        <strike val="0"/>
        <color theme="0"/>
      </font>
    </dxf>
    <dxf>
      <font>
        <strike val="0"/>
        <color theme="0"/>
      </font>
    </dxf>
  </dxfs>
  <tableStyles count="0" defaultTableStyle="TableStyleMedium9" defaultPivotStyle="PivotStyleLight16"/>
  <colors>
    <mruColors>
      <color rgb="FFFFFFCC"/>
      <color rgb="FFEDFEDE"/>
      <color rgb="FFDDFDBF"/>
      <color rgb="FF0E2AF6"/>
      <color rgb="FF071CB9"/>
      <color rgb="FF4207B9"/>
      <color rgb="FF1E09B7"/>
      <color rgb="FF0A5CB6"/>
      <color rgb="FF0307B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171450</xdr:colOff>
      <xdr:row>1</xdr:row>
      <xdr:rowOff>158975</xdr:rowOff>
    </xdr:to>
    <xdr:pic>
      <xdr:nvPicPr>
        <xdr:cNvPr id="3" name="Picture 2">
          <a:extLst>
            <a:ext uri="{FF2B5EF4-FFF2-40B4-BE49-F238E27FC236}">
              <a16:creationId xmlns:a16="http://schemas.microsoft.com/office/drawing/2014/main" id="{96C6E54B-7BA3-4802-B0BC-43CB443FC8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1457325" cy="359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nnifer.Cogan@schousing.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B1:M29"/>
  <sheetViews>
    <sheetView tabSelected="1" zoomScaleNormal="100" workbookViewId="0">
      <selection activeCell="A57" sqref="A57"/>
    </sheetView>
  </sheetViews>
  <sheetFormatPr defaultRowHeight="12.75"/>
  <cols>
    <col min="2" max="2" width="2.42578125" customWidth="1"/>
    <col min="3" max="3" width="13.7109375" bestFit="1" customWidth="1"/>
    <col min="12" max="12" width="10" customWidth="1"/>
    <col min="13" max="13" width="1.7109375" customWidth="1"/>
  </cols>
  <sheetData>
    <row r="1" spans="2:13" ht="33" customHeight="1" thickBot="1">
      <c r="B1" s="441" t="s">
        <v>730</v>
      </c>
      <c r="C1" s="442"/>
      <c r="D1" s="442"/>
      <c r="E1" s="442"/>
      <c r="F1" s="442"/>
      <c r="G1" s="442"/>
      <c r="H1" s="442"/>
      <c r="I1" s="442"/>
      <c r="J1" s="442"/>
      <c r="K1" s="442"/>
      <c r="L1" s="442"/>
      <c r="M1" s="443"/>
    </row>
    <row r="2" spans="2:13" ht="13.5" thickTop="1">
      <c r="B2" s="422"/>
      <c r="C2" s="423"/>
      <c r="D2" s="423"/>
      <c r="E2" s="423"/>
      <c r="F2" s="423"/>
      <c r="G2" s="423"/>
      <c r="H2" s="423"/>
      <c r="I2" s="423"/>
      <c r="J2" s="423"/>
      <c r="K2" s="423"/>
      <c r="L2" s="423"/>
      <c r="M2" s="424"/>
    </row>
    <row r="3" spans="2:13" ht="15.75">
      <c r="B3" s="422"/>
      <c r="C3" s="432" t="s">
        <v>367</v>
      </c>
      <c r="D3" s="429"/>
      <c r="E3" s="429"/>
      <c r="F3" s="429"/>
      <c r="G3" s="429"/>
      <c r="H3" s="429"/>
      <c r="I3" s="429"/>
      <c r="J3" s="429"/>
      <c r="K3" s="429"/>
      <c r="L3" s="429"/>
      <c r="M3" s="424"/>
    </row>
    <row r="4" spans="2:13">
      <c r="B4" s="422"/>
      <c r="C4" s="429"/>
      <c r="D4" s="429"/>
      <c r="E4" s="429"/>
      <c r="F4" s="429"/>
      <c r="G4" s="429"/>
      <c r="H4" s="429"/>
      <c r="I4" s="429"/>
      <c r="J4" s="429"/>
      <c r="K4" s="429"/>
      <c r="L4" s="429"/>
      <c r="M4" s="424"/>
    </row>
    <row r="5" spans="2:13" ht="15" customHeight="1">
      <c r="B5" s="422"/>
      <c r="C5" s="444" t="s">
        <v>3</v>
      </c>
      <c r="D5" s="444"/>
      <c r="E5" s="444"/>
      <c r="F5" s="444"/>
      <c r="G5" s="444"/>
      <c r="H5" s="444"/>
      <c r="I5" s="444"/>
      <c r="J5" s="444"/>
      <c r="K5" s="444"/>
      <c r="L5" s="444"/>
      <c r="M5" s="424"/>
    </row>
    <row r="6" spans="2:13">
      <c r="B6" s="422"/>
      <c r="C6" s="444"/>
      <c r="D6" s="444"/>
      <c r="E6" s="444"/>
      <c r="F6" s="444"/>
      <c r="G6" s="444"/>
      <c r="H6" s="444"/>
      <c r="I6" s="444"/>
      <c r="J6" s="444"/>
      <c r="K6" s="444"/>
      <c r="L6" s="444"/>
      <c r="M6" s="424"/>
    </row>
    <row r="7" spans="2:13">
      <c r="B7" s="422"/>
      <c r="C7" s="429"/>
      <c r="D7" s="429"/>
      <c r="E7" s="429"/>
      <c r="F7" s="429"/>
      <c r="G7" s="429"/>
      <c r="H7" s="429"/>
      <c r="I7" s="429"/>
      <c r="J7" s="429"/>
      <c r="K7" s="429"/>
      <c r="L7" s="429"/>
      <c r="M7" s="424"/>
    </row>
    <row r="8" spans="2:13" ht="15.75">
      <c r="B8" s="422"/>
      <c r="C8" s="427" t="s">
        <v>1</v>
      </c>
      <c r="D8" s="429"/>
      <c r="E8" s="429"/>
      <c r="F8" s="429"/>
      <c r="G8" s="429"/>
      <c r="H8" s="429"/>
      <c r="I8" s="429"/>
      <c r="J8" s="429"/>
      <c r="K8" s="429"/>
      <c r="L8" s="429"/>
      <c r="M8" s="424"/>
    </row>
    <row r="9" spans="2:13" ht="15">
      <c r="B9" s="434"/>
      <c r="C9" s="433"/>
      <c r="D9" s="433"/>
      <c r="E9" s="433"/>
      <c r="F9" s="433"/>
      <c r="G9" s="433"/>
      <c r="H9" s="433"/>
      <c r="I9" s="433"/>
      <c r="J9" s="433"/>
      <c r="K9" s="433"/>
      <c r="L9" s="429"/>
      <c r="M9" s="424"/>
    </row>
    <row r="10" spans="2:13" ht="15">
      <c r="B10" s="434"/>
      <c r="C10" s="435" t="s">
        <v>0</v>
      </c>
      <c r="D10" s="433"/>
      <c r="E10" s="433"/>
      <c r="F10" s="433"/>
      <c r="G10" s="433"/>
      <c r="H10" s="433"/>
      <c r="I10" s="433"/>
      <c r="J10" s="433"/>
      <c r="K10" s="433"/>
      <c r="L10" s="429"/>
      <c r="M10" s="424"/>
    </row>
    <row r="11" spans="2:13" ht="15">
      <c r="B11" s="434"/>
      <c r="C11" s="433" t="s">
        <v>5</v>
      </c>
      <c r="D11" s="433"/>
      <c r="E11" s="433"/>
      <c r="F11" s="433"/>
      <c r="G11" s="433"/>
      <c r="H11" s="433"/>
      <c r="I11" s="433"/>
      <c r="J11" s="433"/>
      <c r="K11" s="433"/>
      <c r="L11" s="429"/>
      <c r="M11" s="424"/>
    </row>
    <row r="12" spans="2:13" ht="15">
      <c r="B12" s="434"/>
      <c r="C12" s="433"/>
      <c r="D12" s="433"/>
      <c r="E12" s="433"/>
      <c r="F12" s="433"/>
      <c r="G12" s="433"/>
      <c r="H12" s="433"/>
      <c r="I12" s="433"/>
      <c r="J12" s="433"/>
      <c r="K12" s="433"/>
      <c r="L12" s="429"/>
      <c r="M12" s="424"/>
    </row>
    <row r="13" spans="2:13" ht="15">
      <c r="B13" s="434"/>
      <c r="C13" s="435" t="s">
        <v>4</v>
      </c>
      <c r="D13" s="433"/>
      <c r="E13" s="433"/>
      <c r="F13" s="433"/>
      <c r="G13" s="433"/>
      <c r="H13" s="433"/>
      <c r="I13" s="433"/>
      <c r="J13" s="433"/>
      <c r="K13" s="433"/>
      <c r="L13" s="429"/>
      <c r="M13" s="424"/>
    </row>
    <row r="14" spans="2:13" ht="15">
      <c r="B14" s="434"/>
      <c r="C14" s="433"/>
      <c r="D14" s="433"/>
      <c r="E14" s="433"/>
      <c r="F14" s="433"/>
      <c r="G14" s="433"/>
      <c r="H14" s="433"/>
      <c r="I14" s="433"/>
      <c r="J14" s="433"/>
      <c r="K14" s="433"/>
      <c r="L14" s="429"/>
      <c r="M14" s="424"/>
    </row>
    <row r="15" spans="2:13" ht="15">
      <c r="B15" s="434"/>
      <c r="C15" s="435" t="s">
        <v>6</v>
      </c>
      <c r="D15" s="433"/>
      <c r="E15" s="433"/>
      <c r="F15" s="433"/>
      <c r="G15" s="433"/>
      <c r="H15" s="433"/>
      <c r="I15" s="433"/>
      <c r="J15" s="433"/>
      <c r="K15" s="433"/>
      <c r="L15" s="429"/>
      <c r="M15" s="424"/>
    </row>
    <row r="16" spans="2:13" ht="15">
      <c r="B16" s="434"/>
      <c r="C16" s="435" t="s">
        <v>7</v>
      </c>
      <c r="D16" s="433"/>
      <c r="E16" s="433"/>
      <c r="F16" s="433"/>
      <c r="G16" s="433"/>
      <c r="H16" s="433"/>
      <c r="I16" s="433"/>
      <c r="J16" s="433"/>
      <c r="K16" s="433"/>
      <c r="L16" s="429"/>
      <c r="M16" s="424"/>
    </row>
    <row r="17" spans="2:13" ht="15">
      <c r="B17" s="434"/>
      <c r="C17" s="435" t="s">
        <v>8</v>
      </c>
      <c r="D17" s="433"/>
      <c r="E17" s="433"/>
      <c r="F17" s="433"/>
      <c r="G17" s="433"/>
      <c r="H17" s="433"/>
      <c r="I17" s="433"/>
      <c r="J17" s="433"/>
      <c r="K17" s="433"/>
      <c r="L17" s="429"/>
      <c r="M17" s="424"/>
    </row>
    <row r="18" spans="2:13" ht="5.25" customHeight="1">
      <c r="B18" s="434"/>
      <c r="C18" s="433"/>
      <c r="D18" s="433"/>
      <c r="E18" s="433"/>
      <c r="F18" s="433"/>
      <c r="G18" s="433"/>
      <c r="H18" s="433"/>
      <c r="I18" s="433"/>
      <c r="J18" s="433"/>
      <c r="K18" s="433"/>
      <c r="L18" s="429"/>
      <c r="M18" s="424"/>
    </row>
    <row r="19" spans="2:13" ht="13.5" thickBot="1">
      <c r="B19" s="425"/>
      <c r="C19" s="430"/>
      <c r="D19" s="430"/>
      <c r="E19" s="430"/>
      <c r="F19" s="430"/>
      <c r="G19" s="430"/>
      <c r="H19" s="430"/>
      <c r="I19" s="430"/>
      <c r="J19" s="430"/>
      <c r="K19" s="430"/>
      <c r="L19" s="430"/>
      <c r="M19" s="426"/>
    </row>
    <row r="20" spans="2:13" ht="8.25" customHeight="1" thickTop="1">
      <c r="B20" s="422"/>
      <c r="C20" s="429"/>
      <c r="D20" s="429"/>
      <c r="E20" s="429"/>
      <c r="F20" s="429"/>
      <c r="G20" s="429"/>
      <c r="H20" s="429"/>
      <c r="I20" s="429"/>
      <c r="J20" s="429"/>
      <c r="K20" s="429"/>
      <c r="L20" s="429"/>
      <c r="M20" s="424"/>
    </row>
    <row r="21" spans="2:13" ht="15">
      <c r="B21" s="422"/>
      <c r="C21" s="433" t="s">
        <v>2</v>
      </c>
      <c r="D21" s="429"/>
      <c r="E21" s="429"/>
      <c r="F21" s="429"/>
      <c r="G21" s="429"/>
      <c r="H21" s="429"/>
      <c r="I21" s="429"/>
      <c r="J21" s="429"/>
      <c r="K21" s="429"/>
      <c r="L21" s="429"/>
      <c r="M21" s="424"/>
    </row>
    <row r="22" spans="2:13" ht="5.25" customHeight="1">
      <c r="B22" s="422"/>
      <c r="C22" s="429"/>
      <c r="D22" s="429"/>
      <c r="E22" s="429"/>
      <c r="F22" s="429"/>
      <c r="G22" s="429"/>
      <c r="H22" s="429"/>
      <c r="I22" s="429"/>
      <c r="J22" s="429"/>
      <c r="K22" s="429"/>
      <c r="L22" s="429"/>
      <c r="M22" s="424"/>
    </row>
    <row r="23" spans="2:13">
      <c r="B23" s="422"/>
      <c r="C23" s="428" t="s">
        <v>463</v>
      </c>
      <c r="D23" s="429"/>
      <c r="E23" s="429"/>
      <c r="F23" s="429"/>
      <c r="G23" s="429"/>
      <c r="H23" s="429"/>
      <c r="I23" s="429"/>
      <c r="J23" s="429"/>
      <c r="K23" s="429"/>
      <c r="L23" s="429"/>
      <c r="M23" s="424"/>
    </row>
    <row r="24" spans="2:13">
      <c r="B24" s="422"/>
      <c r="C24" s="436">
        <v>8038969824</v>
      </c>
      <c r="D24" s="429"/>
      <c r="E24" s="429"/>
      <c r="F24" s="429"/>
      <c r="G24" s="429"/>
      <c r="H24" s="429"/>
      <c r="I24" s="429"/>
      <c r="J24" s="429"/>
      <c r="K24" s="429"/>
      <c r="L24" s="429"/>
      <c r="M24" s="424"/>
    </row>
    <row r="25" spans="2:13">
      <c r="B25" s="422"/>
      <c r="C25" s="431" t="s">
        <v>464</v>
      </c>
      <c r="D25" s="429"/>
      <c r="E25" s="429"/>
      <c r="F25" s="429"/>
      <c r="G25" s="429"/>
      <c r="H25" s="429"/>
      <c r="I25" s="429"/>
      <c r="J25" s="429"/>
      <c r="K25" s="429"/>
      <c r="L25" s="429"/>
      <c r="M25" s="424"/>
    </row>
    <row r="26" spans="2:13" ht="13.5" thickBot="1">
      <c r="B26" s="425"/>
      <c r="C26" s="430"/>
      <c r="D26" s="430"/>
      <c r="E26" s="430"/>
      <c r="F26" s="430"/>
      <c r="G26" s="430"/>
      <c r="H26" s="430"/>
      <c r="I26" s="430"/>
      <c r="J26" s="430"/>
      <c r="K26" s="430"/>
      <c r="L26" s="430"/>
      <c r="M26" s="426"/>
    </row>
    <row r="27" spans="2:13" ht="13.5" thickTop="1"/>
    <row r="28" spans="2:13">
      <c r="C28" s="210" t="s">
        <v>20</v>
      </c>
    </row>
    <row r="29" spans="2:13">
      <c r="C29" s="210" t="s">
        <v>19</v>
      </c>
    </row>
  </sheetData>
  <sheetProtection algorithmName="SHA-512" hashValue="AWcCO3UMqQMhvFhXK1uVUKlhpgedE6vsy8+7DXPr5r+NeAbiV5dLSLilnL1n+swrt530U4zH11XUbFAOxOdyug==" saltValue="+9+oFmgNnHNo3i0wBWn9Ww==" spinCount="100000" sheet="1" objects="1" scenarios="1"/>
  <mergeCells count="2">
    <mergeCell ref="B1:M1"/>
    <mergeCell ref="C5:L6"/>
  </mergeCells>
  <phoneticPr fontId="4" type="noConversion"/>
  <hyperlinks>
    <hyperlink ref="C25" r:id="rId1" xr:uid="{00000000-0004-0000-0000-000000000000}"/>
  </hyperlinks>
  <pageMargins left="0.75" right="0.75" top="1" bottom="1" header="0.5" footer="0.5"/>
  <pageSetup scale="89" orientation="portrait" r:id="rId2"/>
  <headerFooter alignWithMargins="0">
    <oddFooter>&amp;R&amp;8Revised: 5-23-22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7"/>
  <sheetViews>
    <sheetView zoomScaleNormal="100" workbookViewId="0">
      <selection activeCell="J23" sqref="J23"/>
    </sheetView>
  </sheetViews>
  <sheetFormatPr defaultRowHeight="12.75"/>
  <cols>
    <col min="1" max="1" width="2.7109375" customWidth="1"/>
    <col min="2" max="2" width="6" customWidth="1"/>
    <col min="3" max="3" width="7.85546875" customWidth="1"/>
    <col min="4" max="4" width="6.7109375" customWidth="1"/>
    <col min="5" max="5" width="7.7109375" customWidth="1"/>
    <col min="6" max="6" width="0.85546875" customWidth="1"/>
    <col min="7" max="7" width="7.7109375" customWidth="1"/>
    <col min="8" max="8" width="0.85546875" customWidth="1"/>
    <col min="9" max="9" width="7.42578125" customWidth="1"/>
    <col min="10" max="10" width="8.42578125" customWidth="1"/>
    <col min="11" max="11" width="8.140625" customWidth="1"/>
    <col min="12" max="12" width="0.85546875" customWidth="1"/>
    <col min="13" max="13" width="7" customWidth="1"/>
    <col min="14" max="14" width="0.8554687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2:24" ht="15.75">
      <c r="B1" s="507" t="s">
        <v>18</v>
      </c>
      <c r="C1" s="507"/>
      <c r="D1" s="507"/>
      <c r="E1" s="507"/>
      <c r="F1" s="507"/>
      <c r="G1" s="507"/>
      <c r="H1" s="507"/>
      <c r="I1" s="507"/>
      <c r="J1" s="507"/>
      <c r="K1" s="507"/>
      <c r="L1" s="507"/>
      <c r="M1" s="507"/>
      <c r="N1" s="507"/>
      <c r="O1" s="507"/>
      <c r="P1" s="507"/>
      <c r="Q1" s="507"/>
      <c r="R1" s="507"/>
      <c r="S1" s="507"/>
      <c r="T1" s="507"/>
      <c r="U1" s="507"/>
      <c r="V1" s="507"/>
      <c r="W1" s="507"/>
      <c r="X1" s="507"/>
    </row>
    <row r="2" spans="2:24" ht="15.75">
      <c r="B2" s="507" t="s">
        <v>730</v>
      </c>
      <c r="C2" s="507"/>
      <c r="D2" s="507"/>
      <c r="E2" s="507"/>
      <c r="F2" s="507"/>
      <c r="G2" s="507"/>
      <c r="H2" s="507"/>
      <c r="I2" s="507"/>
      <c r="J2" s="507"/>
      <c r="K2" s="507"/>
      <c r="L2" s="507"/>
      <c r="M2" s="507"/>
      <c r="N2" s="507"/>
      <c r="O2" s="507"/>
      <c r="P2" s="507"/>
      <c r="Q2" s="507"/>
      <c r="R2" s="507"/>
      <c r="S2" s="507"/>
      <c r="T2" s="507"/>
      <c r="U2" s="507"/>
      <c r="V2" s="507"/>
      <c r="W2" s="507"/>
      <c r="X2" s="507"/>
    </row>
    <row r="3" spans="2:24" ht="6" customHeight="1">
      <c r="B3" s="102"/>
      <c r="C3" s="102"/>
      <c r="D3" s="102"/>
      <c r="E3" s="102"/>
      <c r="F3" s="102"/>
      <c r="G3" s="102"/>
      <c r="H3" s="102"/>
      <c r="I3" s="102"/>
      <c r="J3" s="102"/>
      <c r="K3" s="102"/>
      <c r="L3" s="102"/>
      <c r="M3" s="102"/>
      <c r="N3" s="102"/>
      <c r="O3" s="102"/>
      <c r="P3" s="102"/>
      <c r="Q3" s="102"/>
      <c r="R3" s="102"/>
      <c r="S3" s="102"/>
      <c r="T3" s="102"/>
      <c r="U3" s="102"/>
      <c r="V3" s="102"/>
      <c r="W3" s="102"/>
      <c r="X3" s="102"/>
    </row>
    <row r="4" spans="2:24">
      <c r="B4" s="296" t="s">
        <v>434</v>
      </c>
      <c r="C4" s="316"/>
      <c r="D4" s="297"/>
      <c r="E4" s="297"/>
      <c r="F4" s="297"/>
      <c r="G4" s="298"/>
      <c r="H4" s="102"/>
      <c r="I4" s="201" t="s">
        <v>369</v>
      </c>
      <c r="J4" s="187"/>
      <c r="K4" s="508"/>
      <c r="L4" s="509"/>
      <c r="M4" s="509"/>
      <c r="N4" s="509"/>
      <c r="O4" s="509"/>
      <c r="P4" s="509"/>
      <c r="Q4" s="509"/>
      <c r="R4" s="509"/>
      <c r="S4" s="510"/>
      <c r="T4" s="299"/>
      <c r="U4" s="312" t="s">
        <v>17</v>
      </c>
      <c r="V4" s="511">
        <f ca="1">NOW()</f>
        <v>44704.603637268519</v>
      </c>
      <c r="W4" s="512"/>
      <c r="X4" s="513"/>
    </row>
    <row r="5" spans="2:24" ht="12.75" customHeight="1">
      <c r="B5" s="300" t="s">
        <v>16</v>
      </c>
      <c r="C5" s="301"/>
      <c r="D5" s="301"/>
      <c r="E5" s="301"/>
      <c r="F5" s="301"/>
      <c r="G5" s="302"/>
      <c r="H5" s="102"/>
      <c r="I5" s="102"/>
      <c r="J5" s="102"/>
      <c r="K5" s="102"/>
      <c r="L5" s="102"/>
      <c r="M5" s="102"/>
      <c r="N5" s="102"/>
      <c r="O5" s="102"/>
      <c r="P5" s="102"/>
      <c r="Q5" s="102"/>
      <c r="R5" s="102"/>
      <c r="S5" s="102"/>
      <c r="T5" s="102"/>
      <c r="U5" s="102"/>
      <c r="V5" s="102"/>
      <c r="W5" s="102"/>
      <c r="X5" s="303"/>
    </row>
    <row r="6" spans="2:24">
      <c r="B6" s="187"/>
      <c r="C6" s="187"/>
      <c r="D6" s="187"/>
      <c r="E6" s="187"/>
      <c r="F6" s="102"/>
      <c r="G6" s="187"/>
      <c r="H6" s="102"/>
      <c r="I6" s="284" t="s">
        <v>524</v>
      </c>
      <c r="J6" s="284"/>
      <c r="K6" s="459"/>
      <c r="L6" s="459"/>
      <c r="M6" s="459"/>
      <c r="N6" s="459"/>
      <c r="O6" s="459"/>
      <c r="P6" s="102"/>
      <c r="Q6" s="102"/>
      <c r="R6" s="102"/>
      <c r="S6" s="102"/>
      <c r="T6" s="102"/>
      <c r="U6" s="102"/>
      <c r="V6" s="102"/>
      <c r="W6" s="102"/>
      <c r="X6" s="303"/>
    </row>
    <row r="7" spans="2:24" ht="6" customHeight="1">
      <c r="B7" s="102"/>
      <c r="C7" s="102"/>
      <c r="D7" s="102"/>
      <c r="E7" s="102"/>
      <c r="F7" s="102"/>
      <c r="G7" s="102"/>
      <c r="H7" s="102"/>
      <c r="I7" s="102"/>
      <c r="J7" s="102"/>
      <c r="K7" s="102"/>
      <c r="L7" s="102"/>
      <c r="M7" s="102"/>
      <c r="N7" s="102"/>
      <c r="O7" s="102"/>
      <c r="P7" s="102"/>
      <c r="Q7" s="102"/>
      <c r="R7" s="102"/>
      <c r="S7" s="102"/>
      <c r="T7" s="102"/>
      <c r="U7" s="102"/>
      <c r="V7" s="102"/>
      <c r="W7" s="102"/>
      <c r="X7" s="102"/>
    </row>
    <row r="8" spans="2:24" ht="15.75">
      <c r="B8" s="246" t="s">
        <v>684</v>
      </c>
      <c r="C8" s="246"/>
      <c r="D8" s="247"/>
      <c r="E8" s="247"/>
      <c r="F8" s="247"/>
      <c r="G8" s="247"/>
      <c r="H8" s="247"/>
      <c r="I8" s="247"/>
      <c r="J8" s="247"/>
      <c r="K8" s="247"/>
      <c r="L8" s="247"/>
      <c r="M8" s="247"/>
      <c r="N8" s="247"/>
      <c r="O8" s="247"/>
      <c r="P8" s="247"/>
      <c r="Q8" s="247"/>
      <c r="R8" s="247"/>
      <c r="S8" s="247"/>
      <c r="T8" s="247"/>
      <c r="U8" s="247"/>
      <c r="V8" s="247"/>
      <c r="W8" s="247"/>
      <c r="X8" s="247"/>
    </row>
    <row r="9" spans="2:24" ht="6" customHeight="1">
      <c r="B9" s="102"/>
      <c r="C9" s="102"/>
      <c r="D9" s="102"/>
      <c r="E9" s="102"/>
      <c r="F9" s="102"/>
      <c r="G9" s="102"/>
      <c r="H9" s="102"/>
      <c r="I9" s="102"/>
      <c r="J9" s="102"/>
      <c r="K9" s="102"/>
      <c r="L9" s="102"/>
      <c r="M9" s="102"/>
      <c r="N9" s="102"/>
      <c r="O9" s="102"/>
      <c r="P9" s="102"/>
      <c r="Q9" s="102"/>
      <c r="R9" s="102"/>
      <c r="S9" s="102"/>
      <c r="T9" s="102"/>
      <c r="U9" s="102"/>
      <c r="V9" s="102"/>
      <c r="W9" s="102"/>
      <c r="X9" s="102"/>
    </row>
    <row r="10" spans="2:24">
      <c r="B10" s="201" t="s">
        <v>554</v>
      </c>
      <c r="C10" s="201"/>
      <c r="D10" s="102"/>
      <c r="E10" s="473" t="s">
        <v>476</v>
      </c>
      <c r="F10" s="473"/>
      <c r="G10" s="473"/>
      <c r="H10" s="503"/>
      <c r="I10" s="391"/>
      <c r="J10" s="514" t="s">
        <v>555</v>
      </c>
      <c r="K10" s="471"/>
      <c r="L10" s="459"/>
      <c r="M10" s="459"/>
      <c r="N10" s="156"/>
      <c r="O10" s="515" t="s">
        <v>556</v>
      </c>
      <c r="P10" s="471"/>
      <c r="Q10" s="471"/>
      <c r="R10" s="471"/>
      <c r="S10" s="391"/>
      <c r="T10" s="305"/>
      <c r="U10" s="471" t="s">
        <v>560</v>
      </c>
      <c r="V10" s="516"/>
      <c r="W10" s="517"/>
      <c r="X10" s="391"/>
    </row>
    <row r="11" spans="2:24" ht="6" customHeight="1">
      <c r="B11" s="155"/>
      <c r="C11" s="155"/>
      <c r="D11" s="102"/>
      <c r="E11" s="102"/>
      <c r="F11" s="102"/>
      <c r="G11" s="102"/>
      <c r="H11" s="102"/>
      <c r="I11" s="102"/>
      <c r="J11" s="102"/>
      <c r="K11" s="102"/>
      <c r="L11" s="310"/>
      <c r="M11" s="102"/>
      <c r="N11" s="307"/>
      <c r="O11" s="102"/>
      <c r="P11" s="306"/>
      <c r="Q11" s="102"/>
      <c r="R11" s="306"/>
      <c r="S11" s="306"/>
      <c r="T11" s="307"/>
      <c r="U11" s="306"/>
      <c r="V11" s="306"/>
      <c r="W11" s="306"/>
      <c r="X11" s="306"/>
    </row>
    <row r="12" spans="2:24">
      <c r="B12" s="476" t="s">
        <v>558</v>
      </c>
      <c r="C12" s="476"/>
      <c r="D12" s="478" t="s">
        <v>559</v>
      </c>
      <c r="E12" s="478"/>
      <c r="F12" s="478"/>
      <c r="G12" s="478"/>
      <c r="H12" s="102"/>
      <c r="I12" s="391"/>
      <c r="J12" s="504" t="s">
        <v>574</v>
      </c>
      <c r="K12" s="505"/>
      <c r="L12" s="459"/>
      <c r="M12" s="459"/>
      <c r="N12" s="156"/>
      <c r="O12" s="478" t="s">
        <v>575</v>
      </c>
      <c r="P12" s="478"/>
      <c r="Q12" s="478"/>
      <c r="R12" s="506"/>
      <c r="S12" s="391"/>
      <c r="T12" s="156"/>
      <c r="U12" s="478" t="s">
        <v>576</v>
      </c>
      <c r="V12" s="478"/>
      <c r="W12" s="506"/>
      <c r="X12" s="391"/>
    </row>
    <row r="13" spans="2:24" ht="6" customHeight="1">
      <c r="B13" s="155"/>
      <c r="C13" s="155"/>
      <c r="D13" s="102"/>
      <c r="E13" s="102"/>
      <c r="F13" s="102"/>
      <c r="G13" s="102"/>
      <c r="H13" s="102"/>
      <c r="I13" s="102"/>
      <c r="J13" s="102"/>
      <c r="K13" s="102"/>
      <c r="L13" s="306"/>
      <c r="M13" s="102"/>
      <c r="N13" s="306"/>
      <c r="O13" s="102"/>
      <c r="P13" s="306"/>
      <c r="Q13" s="102"/>
      <c r="R13" s="306"/>
      <c r="S13" s="306"/>
      <c r="T13" s="306"/>
      <c r="U13" s="306"/>
      <c r="V13" s="306"/>
      <c r="W13" s="306"/>
      <c r="X13" s="306"/>
    </row>
    <row r="14" spans="2:24">
      <c r="B14" s="476" t="s">
        <v>413</v>
      </c>
      <c r="C14" s="476"/>
      <c r="D14" s="476"/>
      <c r="E14" s="476"/>
      <c r="F14" s="476"/>
      <c r="G14" s="476"/>
      <c r="H14" s="312"/>
      <c r="I14" s="391"/>
      <c r="J14" s="502" t="s">
        <v>691</v>
      </c>
      <c r="K14" s="473"/>
      <c r="L14" s="473"/>
      <c r="M14" s="473"/>
      <c r="N14" s="473"/>
      <c r="O14" s="473"/>
      <c r="P14" s="503"/>
      <c r="Q14" s="391"/>
      <c r="T14" s="230"/>
      <c r="U14" s="231"/>
      <c r="V14" s="230"/>
      <c r="W14" s="230"/>
      <c r="X14" s="230"/>
    </row>
    <row r="15" spans="2:24" ht="6" customHeight="1">
      <c r="B15" s="228"/>
      <c r="C15" s="228"/>
      <c r="D15" s="228"/>
      <c r="E15" s="228"/>
      <c r="F15" s="228"/>
      <c r="G15" s="228"/>
      <c r="H15" s="228"/>
      <c r="I15" s="156"/>
      <c r="J15" s="228"/>
      <c r="K15" s="156"/>
      <c r="L15" s="286"/>
      <c r="M15" s="228"/>
      <c r="N15" s="286"/>
      <c r="O15" s="228"/>
      <c r="P15" s="286"/>
      <c r="Q15" s="102"/>
      <c r="R15" s="286"/>
      <c r="S15" s="285"/>
      <c r="T15" s="286"/>
      <c r="U15" s="283"/>
      <c r="V15" s="286"/>
      <c r="W15" s="286"/>
      <c r="X15" s="286"/>
    </row>
    <row r="16" spans="2:24">
      <c r="B16" s="155"/>
      <c r="C16" s="155"/>
      <c r="D16" s="102"/>
      <c r="E16" s="308" t="s">
        <v>549</v>
      </c>
      <c r="F16" s="102"/>
      <c r="G16" s="308" t="s">
        <v>550</v>
      </c>
      <c r="H16" s="102"/>
      <c r="I16" s="102"/>
      <c r="J16" s="102"/>
      <c r="K16" s="102"/>
      <c r="L16" s="306"/>
      <c r="M16" s="102"/>
      <c r="N16" s="306"/>
      <c r="O16" s="308" t="s">
        <v>549</v>
      </c>
      <c r="P16" s="306"/>
      <c r="Q16" s="308" t="s">
        <v>550</v>
      </c>
      <c r="R16" s="102"/>
      <c r="S16" s="473" t="s">
        <v>557</v>
      </c>
      <c r="T16" s="473"/>
      <c r="U16" s="473"/>
      <c r="V16" s="473"/>
      <c r="W16" s="473"/>
      <c r="X16" s="473"/>
    </row>
    <row r="17" spans="1:24">
      <c r="B17" s="201" t="s">
        <v>617</v>
      </c>
      <c r="C17" s="201"/>
      <c r="D17" s="102"/>
      <c r="E17" s="391"/>
      <c r="F17" s="102"/>
      <c r="G17" s="391"/>
      <c r="H17" s="102"/>
      <c r="I17" s="102"/>
      <c r="J17" s="309" t="s">
        <v>414</v>
      </c>
      <c r="K17" s="102"/>
      <c r="L17" s="102"/>
      <c r="M17" s="304"/>
      <c r="N17" s="102"/>
      <c r="O17" s="391"/>
      <c r="P17" s="102"/>
      <c r="Q17" s="391"/>
      <c r="R17" s="102"/>
      <c r="S17" s="488" t="s">
        <v>553</v>
      </c>
      <c r="T17" s="488"/>
      <c r="U17" s="488"/>
      <c r="V17" s="488"/>
      <c r="W17" s="488"/>
      <c r="X17" s="488"/>
    </row>
    <row r="18" spans="1:24" ht="6" customHeight="1">
      <c r="B18" s="155"/>
      <c r="C18" s="155"/>
      <c r="D18" s="102"/>
      <c r="E18" s="102"/>
      <c r="F18" s="102"/>
      <c r="G18" s="102"/>
      <c r="H18" s="102"/>
      <c r="I18" s="102"/>
      <c r="J18" s="102"/>
      <c r="K18" s="102"/>
      <c r="L18" s="310"/>
      <c r="M18" s="102"/>
      <c r="N18" s="310"/>
      <c r="O18" s="102"/>
      <c r="P18" s="310"/>
      <c r="Q18" s="102"/>
      <c r="R18" s="102"/>
      <c r="S18" s="489"/>
      <c r="T18" s="490"/>
      <c r="U18" s="490"/>
      <c r="V18" s="490"/>
      <c r="W18" s="490"/>
      <c r="X18" s="491"/>
    </row>
    <row r="19" spans="1:24">
      <c r="B19" s="201" t="s">
        <v>618</v>
      </c>
      <c r="C19" s="201"/>
      <c r="D19" s="102"/>
      <c r="E19" s="391"/>
      <c r="F19" s="102"/>
      <c r="G19" s="391"/>
      <c r="H19" s="102"/>
      <c r="I19" s="102"/>
      <c r="J19" s="102" t="s">
        <v>370</v>
      </c>
      <c r="K19" s="102"/>
      <c r="L19" s="311"/>
      <c r="M19" s="102"/>
      <c r="N19" s="311"/>
      <c r="O19" s="391"/>
      <c r="P19" s="311"/>
      <c r="Q19" s="391"/>
      <c r="R19" s="102"/>
      <c r="S19" s="492"/>
      <c r="T19" s="493"/>
      <c r="U19" s="493"/>
      <c r="V19" s="493"/>
      <c r="W19" s="493"/>
      <c r="X19" s="494"/>
    </row>
    <row r="20" spans="1:24" ht="6" customHeight="1">
      <c r="B20" s="102"/>
      <c r="C20" s="102"/>
      <c r="D20" s="102"/>
      <c r="E20" s="102"/>
      <c r="F20" s="102"/>
      <c r="G20" s="102"/>
      <c r="H20" s="102"/>
      <c r="I20" s="102"/>
      <c r="J20" s="102"/>
      <c r="K20" s="102"/>
      <c r="L20" s="311"/>
      <c r="M20" s="102"/>
      <c r="N20" s="311"/>
      <c r="O20" s="102"/>
      <c r="P20" s="311"/>
      <c r="Q20" s="102"/>
      <c r="R20" s="102"/>
      <c r="S20" s="492"/>
      <c r="T20" s="493"/>
      <c r="U20" s="493"/>
      <c r="V20" s="493"/>
      <c r="W20" s="493"/>
      <c r="X20" s="494"/>
    </row>
    <row r="21" spans="1:24">
      <c r="B21" s="201" t="s">
        <v>551</v>
      </c>
      <c r="C21" s="201"/>
      <c r="D21" s="188"/>
      <c r="E21" s="203">
        <f>SUM(E17:E19)</f>
        <v>0</v>
      </c>
      <c r="F21" s="102"/>
      <c r="G21" s="203">
        <f>SUM(G17:G19)</f>
        <v>0</v>
      </c>
      <c r="H21" s="102"/>
      <c r="I21" s="102"/>
      <c r="J21" s="102" t="s">
        <v>25</v>
      </c>
      <c r="K21" s="102"/>
      <c r="L21" s="311"/>
      <c r="M21" s="102"/>
      <c r="N21" s="311"/>
      <c r="O21" s="391"/>
      <c r="P21" s="311"/>
      <c r="Q21" s="391"/>
      <c r="R21" s="102"/>
      <c r="S21" s="495"/>
      <c r="T21" s="496"/>
      <c r="U21" s="496"/>
      <c r="V21" s="496"/>
      <c r="W21" s="496"/>
      <c r="X21" s="497"/>
    </row>
    <row r="22" spans="1:24" ht="6" customHeight="1">
      <c r="B22" s="228"/>
      <c r="C22" s="228"/>
      <c r="D22" s="228"/>
      <c r="E22" s="228"/>
      <c r="F22" s="228"/>
      <c r="G22" s="228"/>
      <c r="H22" s="102"/>
      <c r="I22" s="102"/>
      <c r="J22" s="102"/>
      <c r="K22" s="102"/>
      <c r="L22" s="311"/>
      <c r="M22" s="102"/>
      <c r="N22" s="311"/>
      <c r="O22" s="102"/>
      <c r="P22" s="311"/>
      <c r="Q22" s="102"/>
      <c r="R22" s="102"/>
      <c r="S22" s="102"/>
      <c r="T22" s="102"/>
      <c r="U22" s="102"/>
      <c r="V22" s="102"/>
      <c r="W22" s="102"/>
      <c r="X22" s="102"/>
    </row>
    <row r="23" spans="1:24" ht="12.75" customHeight="1">
      <c r="B23" s="201" t="s">
        <v>552</v>
      </c>
      <c r="C23" s="201"/>
      <c r="D23" s="188"/>
      <c r="E23" s="498">
        <f>E21+G21</f>
        <v>0</v>
      </c>
      <c r="F23" s="499"/>
      <c r="G23" s="500"/>
      <c r="H23" s="102"/>
      <c r="I23" s="102"/>
      <c r="J23" s="102" t="s">
        <v>546</v>
      </c>
      <c r="K23" s="102"/>
      <c r="L23" s="311"/>
      <c r="M23" s="102"/>
      <c r="N23" s="311"/>
      <c r="O23" s="203">
        <f>IF(E21&gt;=5,ROUNDUP(E21*0.05,0),0)</f>
        <v>0</v>
      </c>
      <c r="P23" s="311"/>
      <c r="Q23" s="203">
        <f>IF(G21&gt;=15,ROUNDUP(G21*0.05,0),0)</f>
        <v>0</v>
      </c>
      <c r="R23" s="102"/>
      <c r="S23" s="501" t="str">
        <f>IF(G21&gt;=15,"Minimum 504 Units are calculated based off the total # of rehab units. SC Housing will assume that costs will exceed 75% or of the replacement until determined otherwise.","")</f>
        <v/>
      </c>
      <c r="T23" s="501"/>
      <c r="U23" s="501"/>
      <c r="V23" s="501"/>
      <c r="W23" s="501"/>
      <c r="X23" s="501"/>
    </row>
    <row r="24" spans="1:24" ht="6" customHeight="1">
      <c r="B24" s="267"/>
      <c r="C24" s="267"/>
      <c r="D24" s="188"/>
      <c r="E24" s="188"/>
      <c r="F24" s="102"/>
      <c r="G24" s="188"/>
      <c r="H24" s="102"/>
      <c r="I24" s="102"/>
      <c r="J24" s="102"/>
      <c r="K24" s="102"/>
      <c r="L24" s="230"/>
      <c r="M24" s="102"/>
      <c r="N24" s="230"/>
      <c r="O24" s="102"/>
      <c r="P24" s="230"/>
      <c r="Q24" s="102"/>
      <c r="R24" s="102"/>
      <c r="S24" s="501"/>
      <c r="T24" s="501"/>
      <c r="U24" s="501"/>
      <c r="V24" s="501"/>
      <c r="W24" s="501"/>
      <c r="X24" s="501"/>
    </row>
    <row r="25" spans="1:24">
      <c r="H25" s="102"/>
      <c r="I25" s="102"/>
      <c r="J25" s="102" t="s">
        <v>547</v>
      </c>
      <c r="K25" s="102"/>
      <c r="L25" s="230"/>
      <c r="M25" s="102"/>
      <c r="N25" s="230"/>
      <c r="O25" s="203">
        <f>IF(E21&gt;=5,ROUNDUP(E21*0.02,0),0)</f>
        <v>0</v>
      </c>
      <c r="P25" s="230"/>
      <c r="Q25" s="203">
        <f>IF(G21&gt;=15,ROUNDUP(G21*0.02,0),0)</f>
        <v>0</v>
      </c>
      <c r="R25" s="102"/>
      <c r="S25" s="501"/>
      <c r="T25" s="501"/>
      <c r="U25" s="501"/>
      <c r="V25" s="501"/>
      <c r="W25" s="501"/>
      <c r="X25" s="501"/>
    </row>
    <row r="26" spans="1:24" ht="13.5" customHeight="1">
      <c r="H26" s="228"/>
      <c r="I26" s="156"/>
      <c r="J26" s="228"/>
      <c r="K26" s="156"/>
      <c r="L26" s="286"/>
      <c r="M26" s="228"/>
      <c r="N26" s="286"/>
      <c r="O26" s="228"/>
      <c r="P26" s="286"/>
      <c r="Q26" s="102"/>
      <c r="R26" s="286"/>
      <c r="S26" s="501"/>
      <c r="T26" s="501"/>
      <c r="U26" s="501"/>
      <c r="V26" s="501"/>
      <c r="W26" s="501"/>
      <c r="X26" s="501"/>
    </row>
    <row r="27" spans="1:24" ht="6" customHeight="1">
      <c r="B27" s="228"/>
      <c r="C27" s="228"/>
      <c r="D27" s="228"/>
      <c r="E27" s="228"/>
      <c r="F27" s="228"/>
      <c r="G27" s="228"/>
      <c r="H27" s="228"/>
      <c r="I27" s="156"/>
      <c r="J27" s="228"/>
      <c r="K27" s="156"/>
      <c r="L27" s="286"/>
      <c r="M27" s="228"/>
      <c r="N27" s="286"/>
      <c r="O27" s="228"/>
      <c r="P27" s="286"/>
      <c r="Q27" s="102"/>
      <c r="R27" s="286"/>
      <c r="S27" s="357"/>
      <c r="T27" s="357"/>
      <c r="U27" s="357"/>
      <c r="V27" s="357"/>
      <c r="W27" s="357"/>
      <c r="X27" s="357"/>
    </row>
    <row r="28" spans="1:24" ht="37.5" customHeight="1">
      <c r="B28" s="484" t="s">
        <v>685</v>
      </c>
      <c r="C28" s="484"/>
      <c r="D28" s="484"/>
      <c r="E28" s="484"/>
      <c r="F28" s="484"/>
      <c r="G28" s="484"/>
      <c r="H28" s="484"/>
      <c r="I28" s="484"/>
      <c r="J28" s="484"/>
      <c r="K28" s="484"/>
      <c r="L28" s="484"/>
      <c r="M28" s="484"/>
      <c r="N28" s="484"/>
      <c r="O28" s="484"/>
      <c r="P28" s="484"/>
      <c r="Q28" s="484"/>
      <c r="R28" s="484"/>
      <c r="S28" s="484"/>
      <c r="T28" s="484"/>
      <c r="U28" s="484"/>
      <c r="V28" s="484"/>
      <c r="W28" s="484"/>
      <c r="X28" s="484"/>
    </row>
    <row r="29" spans="1:24" ht="9" customHeight="1" thickBot="1">
      <c r="B29" s="232"/>
      <c r="C29" s="232"/>
      <c r="D29" s="233"/>
      <c r="E29" s="233"/>
      <c r="F29" s="233"/>
      <c r="G29" s="233"/>
      <c r="H29" s="233"/>
      <c r="I29" s="233"/>
      <c r="J29" s="233"/>
      <c r="K29" s="234"/>
      <c r="L29" s="234"/>
      <c r="M29" s="234"/>
      <c r="N29" s="234"/>
      <c r="O29" s="234"/>
      <c r="P29" s="234"/>
      <c r="Q29" s="234"/>
      <c r="R29" s="234"/>
      <c r="S29" s="234"/>
      <c r="T29" s="234"/>
      <c r="U29" s="234"/>
      <c r="V29" s="234"/>
      <c r="W29" s="234"/>
      <c r="X29" s="234"/>
    </row>
    <row r="30" spans="1:24" ht="9" customHeight="1" thickTop="1">
      <c r="B30" s="102"/>
      <c r="C30" s="102"/>
      <c r="D30" s="102"/>
      <c r="E30" s="102"/>
      <c r="F30" s="102"/>
      <c r="G30" s="102"/>
      <c r="H30" s="102"/>
      <c r="I30" s="102"/>
      <c r="J30" s="102"/>
      <c r="K30" s="102"/>
      <c r="L30" s="102"/>
      <c r="M30" s="102"/>
      <c r="N30" s="102"/>
      <c r="O30" s="102"/>
      <c r="P30" s="102"/>
      <c r="Q30" s="102"/>
      <c r="R30" s="102"/>
      <c r="S30" s="102"/>
      <c r="T30" s="102"/>
      <c r="U30" s="102"/>
      <c r="V30" s="102"/>
      <c r="W30" s="102"/>
      <c r="X30" s="102"/>
    </row>
    <row r="31" spans="1:24">
      <c r="B31" s="485" t="s">
        <v>517</v>
      </c>
      <c r="C31" s="485"/>
      <c r="D31" s="485"/>
      <c r="E31" s="485"/>
      <c r="F31" s="486" t="s">
        <v>465</v>
      </c>
      <c r="G31" s="486"/>
      <c r="H31" s="486"/>
      <c r="I31" s="486"/>
      <c r="J31" s="313" t="s">
        <v>466</v>
      </c>
      <c r="K31" s="486" t="s">
        <v>467</v>
      </c>
      <c r="L31" s="486"/>
      <c r="M31" s="486"/>
      <c r="N31" s="313"/>
      <c r="O31" s="486" t="s">
        <v>567</v>
      </c>
      <c r="P31" s="486"/>
      <c r="Q31" s="486" t="s">
        <v>566</v>
      </c>
      <c r="R31" s="486"/>
      <c r="S31" s="462" t="s">
        <v>565</v>
      </c>
      <c r="T31" s="462"/>
      <c r="U31" s="313" t="s">
        <v>564</v>
      </c>
      <c r="V31" s="487" t="s">
        <v>562</v>
      </c>
      <c r="W31" s="487"/>
      <c r="X31" s="308" t="s">
        <v>563</v>
      </c>
    </row>
    <row r="32" spans="1:24">
      <c r="A32">
        <f>IF(LEN(B32)&gt;0,1,0)</f>
        <v>0</v>
      </c>
      <c r="B32" s="459"/>
      <c r="C32" s="459"/>
      <c r="D32" s="459"/>
      <c r="E32" s="459"/>
      <c r="F32" s="459"/>
      <c r="G32" s="459"/>
      <c r="H32" s="459"/>
      <c r="I32" s="459"/>
      <c r="J32" s="391"/>
      <c r="K32" s="468"/>
      <c r="L32" s="474"/>
      <c r="M32" s="474"/>
      <c r="N32" s="469"/>
      <c r="O32" s="480"/>
      <c r="P32" s="481"/>
      <c r="Q32" s="482"/>
      <c r="R32" s="482"/>
      <c r="S32" s="483"/>
      <c r="T32" s="483"/>
      <c r="U32" s="391"/>
      <c r="V32" s="459"/>
      <c r="W32" s="459"/>
      <c r="X32" s="391"/>
    </row>
    <row r="33" spans="1:24">
      <c r="A33" s="24">
        <f>IF(A32=0,0,IF(LEN(B33)&gt;0,A32+1,0))</f>
        <v>0</v>
      </c>
      <c r="B33" s="459"/>
      <c r="C33" s="459"/>
      <c r="D33" s="459"/>
      <c r="E33" s="459"/>
      <c r="F33" s="459"/>
      <c r="G33" s="459"/>
      <c r="H33" s="459"/>
      <c r="I33" s="459"/>
      <c r="J33" s="391"/>
      <c r="K33" s="468"/>
      <c r="L33" s="474"/>
      <c r="M33" s="474"/>
      <c r="N33" s="469"/>
      <c r="O33" s="480"/>
      <c r="P33" s="481"/>
      <c r="Q33" s="482"/>
      <c r="R33" s="482"/>
      <c r="S33" s="483"/>
      <c r="T33" s="483"/>
      <c r="U33" s="391"/>
      <c r="V33" s="459"/>
      <c r="W33" s="459"/>
      <c r="X33" s="391"/>
    </row>
    <row r="34" spans="1:24">
      <c r="A34" s="24">
        <f t="shared" ref="A34:A43" si="0">IF(A33=0,0,IF(LEN(B34)&gt;0,A33+1,0))</f>
        <v>0</v>
      </c>
      <c r="B34" s="459"/>
      <c r="C34" s="459"/>
      <c r="D34" s="459"/>
      <c r="E34" s="459"/>
      <c r="F34" s="459"/>
      <c r="G34" s="459"/>
      <c r="H34" s="459"/>
      <c r="I34" s="459"/>
      <c r="J34" s="391"/>
      <c r="K34" s="468"/>
      <c r="L34" s="474"/>
      <c r="M34" s="474"/>
      <c r="N34" s="469"/>
      <c r="O34" s="480"/>
      <c r="P34" s="481"/>
      <c r="Q34" s="482"/>
      <c r="R34" s="482"/>
      <c r="S34" s="483"/>
      <c r="T34" s="483"/>
      <c r="U34" s="391"/>
      <c r="V34" s="459"/>
      <c r="W34" s="459"/>
      <c r="X34" s="391"/>
    </row>
    <row r="35" spans="1:24">
      <c r="A35" s="24">
        <f t="shared" si="0"/>
        <v>0</v>
      </c>
      <c r="B35" s="459"/>
      <c r="C35" s="459"/>
      <c r="D35" s="459"/>
      <c r="E35" s="459"/>
      <c r="F35" s="459"/>
      <c r="G35" s="459"/>
      <c r="H35" s="459"/>
      <c r="I35" s="459"/>
      <c r="J35" s="391"/>
      <c r="K35" s="468"/>
      <c r="L35" s="474"/>
      <c r="M35" s="474"/>
      <c r="N35" s="469"/>
      <c r="O35" s="480"/>
      <c r="P35" s="481"/>
      <c r="Q35" s="482"/>
      <c r="R35" s="482"/>
      <c r="S35" s="483"/>
      <c r="T35" s="483"/>
      <c r="U35" s="391"/>
      <c r="V35" s="459"/>
      <c r="W35" s="459"/>
      <c r="X35" s="391"/>
    </row>
    <row r="36" spans="1:24">
      <c r="A36" s="24">
        <f t="shared" si="0"/>
        <v>0</v>
      </c>
      <c r="B36" s="459"/>
      <c r="C36" s="459"/>
      <c r="D36" s="459"/>
      <c r="E36" s="459"/>
      <c r="F36" s="459"/>
      <c r="G36" s="459"/>
      <c r="H36" s="459"/>
      <c r="I36" s="459"/>
      <c r="J36" s="391"/>
      <c r="K36" s="468"/>
      <c r="L36" s="474"/>
      <c r="M36" s="474"/>
      <c r="N36" s="469"/>
      <c r="O36" s="480"/>
      <c r="P36" s="481"/>
      <c r="Q36" s="482"/>
      <c r="R36" s="482"/>
      <c r="S36" s="483"/>
      <c r="T36" s="483"/>
      <c r="U36" s="391"/>
      <c r="V36" s="459"/>
      <c r="W36" s="459"/>
      <c r="X36" s="391"/>
    </row>
    <row r="37" spans="1:24">
      <c r="A37" s="24">
        <f t="shared" si="0"/>
        <v>0</v>
      </c>
      <c r="B37" s="459"/>
      <c r="C37" s="459"/>
      <c r="D37" s="459"/>
      <c r="E37" s="459"/>
      <c r="F37" s="459"/>
      <c r="G37" s="459"/>
      <c r="H37" s="459"/>
      <c r="I37" s="459"/>
      <c r="J37" s="391"/>
      <c r="K37" s="468"/>
      <c r="L37" s="474"/>
      <c r="M37" s="474"/>
      <c r="N37" s="469"/>
      <c r="O37" s="480"/>
      <c r="P37" s="481"/>
      <c r="Q37" s="482"/>
      <c r="R37" s="482"/>
      <c r="S37" s="483"/>
      <c r="T37" s="483"/>
      <c r="U37" s="391"/>
      <c r="V37" s="459"/>
      <c r="W37" s="459"/>
      <c r="X37" s="391"/>
    </row>
    <row r="38" spans="1:24">
      <c r="A38" s="24">
        <f t="shared" si="0"/>
        <v>0</v>
      </c>
      <c r="B38" s="459"/>
      <c r="C38" s="459"/>
      <c r="D38" s="459"/>
      <c r="E38" s="459"/>
      <c r="F38" s="459"/>
      <c r="G38" s="459"/>
      <c r="H38" s="459"/>
      <c r="I38" s="459"/>
      <c r="J38" s="391"/>
      <c r="K38" s="468"/>
      <c r="L38" s="474"/>
      <c r="M38" s="474"/>
      <c r="N38" s="469"/>
      <c r="O38" s="480"/>
      <c r="P38" s="481"/>
      <c r="Q38" s="482"/>
      <c r="R38" s="482"/>
      <c r="S38" s="483"/>
      <c r="T38" s="483"/>
      <c r="U38" s="391"/>
      <c r="V38" s="459"/>
      <c r="W38" s="459"/>
      <c r="X38" s="391"/>
    </row>
    <row r="39" spans="1:24">
      <c r="A39" s="24">
        <f t="shared" si="0"/>
        <v>0</v>
      </c>
      <c r="B39" s="459"/>
      <c r="C39" s="459"/>
      <c r="D39" s="459"/>
      <c r="E39" s="459"/>
      <c r="F39" s="459"/>
      <c r="G39" s="459"/>
      <c r="H39" s="459"/>
      <c r="I39" s="459"/>
      <c r="J39" s="391"/>
      <c r="K39" s="468"/>
      <c r="L39" s="474"/>
      <c r="M39" s="474"/>
      <c r="N39" s="469"/>
      <c r="O39" s="480"/>
      <c r="P39" s="481"/>
      <c r="Q39" s="482"/>
      <c r="R39" s="482"/>
      <c r="S39" s="483"/>
      <c r="T39" s="483"/>
      <c r="U39" s="391"/>
      <c r="V39" s="459"/>
      <c r="W39" s="459"/>
      <c r="X39" s="391"/>
    </row>
    <row r="40" spans="1:24">
      <c r="A40" s="24">
        <f t="shared" si="0"/>
        <v>0</v>
      </c>
      <c r="B40" s="459"/>
      <c r="C40" s="459"/>
      <c r="D40" s="459"/>
      <c r="E40" s="459"/>
      <c r="F40" s="459"/>
      <c r="G40" s="459"/>
      <c r="H40" s="459"/>
      <c r="I40" s="459"/>
      <c r="J40" s="391"/>
      <c r="K40" s="468"/>
      <c r="L40" s="474"/>
      <c r="M40" s="474"/>
      <c r="N40" s="469"/>
      <c r="O40" s="480"/>
      <c r="P40" s="481"/>
      <c r="Q40" s="482"/>
      <c r="R40" s="482"/>
      <c r="S40" s="483"/>
      <c r="T40" s="483"/>
      <c r="U40" s="391"/>
      <c r="V40" s="459"/>
      <c r="W40" s="459"/>
      <c r="X40" s="391"/>
    </row>
    <row r="41" spans="1:24">
      <c r="A41" s="24">
        <f t="shared" si="0"/>
        <v>0</v>
      </c>
      <c r="B41" s="459"/>
      <c r="C41" s="459"/>
      <c r="D41" s="459"/>
      <c r="E41" s="459"/>
      <c r="F41" s="459"/>
      <c r="G41" s="459"/>
      <c r="H41" s="459"/>
      <c r="I41" s="459"/>
      <c r="J41" s="391"/>
      <c r="K41" s="468"/>
      <c r="L41" s="474"/>
      <c r="M41" s="474"/>
      <c r="N41" s="469"/>
      <c r="O41" s="480"/>
      <c r="P41" s="481"/>
      <c r="Q41" s="482"/>
      <c r="R41" s="482"/>
      <c r="S41" s="483"/>
      <c r="T41" s="483"/>
      <c r="U41" s="391"/>
      <c r="V41" s="459"/>
      <c r="W41" s="459"/>
      <c r="X41" s="391"/>
    </row>
    <row r="42" spans="1:24">
      <c r="A42" s="24">
        <f t="shared" si="0"/>
        <v>0</v>
      </c>
      <c r="B42" s="459"/>
      <c r="C42" s="459"/>
      <c r="D42" s="459"/>
      <c r="E42" s="459"/>
      <c r="F42" s="459"/>
      <c r="G42" s="459"/>
      <c r="H42" s="459"/>
      <c r="I42" s="459"/>
      <c r="J42" s="391"/>
      <c r="K42" s="468"/>
      <c r="L42" s="474"/>
      <c r="M42" s="474"/>
      <c r="N42" s="469"/>
      <c r="O42" s="480"/>
      <c r="P42" s="481"/>
      <c r="Q42" s="482"/>
      <c r="R42" s="482"/>
      <c r="S42" s="483"/>
      <c r="T42" s="483"/>
      <c r="U42" s="391"/>
      <c r="V42" s="459"/>
      <c r="W42" s="459"/>
      <c r="X42" s="391"/>
    </row>
    <row r="43" spans="1:24">
      <c r="A43" s="24">
        <f t="shared" si="0"/>
        <v>0</v>
      </c>
      <c r="B43" s="459"/>
      <c r="C43" s="459"/>
      <c r="D43" s="459"/>
      <c r="E43" s="459"/>
      <c r="F43" s="459"/>
      <c r="G43" s="459"/>
      <c r="H43" s="459"/>
      <c r="I43" s="459"/>
      <c r="J43" s="391"/>
      <c r="K43" s="468"/>
      <c r="L43" s="474"/>
      <c r="M43" s="474"/>
      <c r="N43" s="469"/>
      <c r="O43" s="480"/>
      <c r="P43" s="481"/>
      <c r="Q43" s="482"/>
      <c r="R43" s="482"/>
      <c r="S43" s="483"/>
      <c r="T43" s="483"/>
      <c r="U43" s="391"/>
      <c r="V43" s="459"/>
      <c r="W43" s="459"/>
      <c r="X43" s="391"/>
    </row>
    <row r="44" spans="1:24">
      <c r="B44" s="295" t="s">
        <v>713</v>
      </c>
      <c r="C44" s="295"/>
      <c r="D44" s="239"/>
      <c r="E44" s="239"/>
      <c r="F44" s="239"/>
      <c r="G44" s="239"/>
      <c r="H44" s="239"/>
      <c r="I44" s="239"/>
      <c r="J44" s="102"/>
      <c r="K44" s="102"/>
      <c r="L44" s="102"/>
      <c r="M44" s="102"/>
      <c r="N44" s="102"/>
      <c r="O44" s="102"/>
      <c r="P44" s="102"/>
      <c r="Q44" s="102"/>
      <c r="R44" s="102"/>
      <c r="S44" s="102"/>
      <c r="T44" s="102"/>
      <c r="U44" s="102"/>
      <c r="V44" s="102"/>
      <c r="W44" s="102"/>
      <c r="X44" s="102"/>
    </row>
    <row r="45" spans="1:24" ht="6" customHeight="1">
      <c r="B45" s="228"/>
      <c r="C45" s="228"/>
      <c r="D45" s="228"/>
      <c r="E45" s="228"/>
      <c r="F45" s="228"/>
      <c r="G45" s="228"/>
      <c r="H45" s="228"/>
      <c r="I45" s="156"/>
      <c r="J45" s="228"/>
      <c r="K45" s="156"/>
      <c r="L45" s="286"/>
      <c r="M45" s="228"/>
      <c r="N45" s="286"/>
      <c r="O45" s="228"/>
      <c r="P45" s="286"/>
      <c r="Q45" s="187"/>
      <c r="R45" s="286"/>
      <c r="S45" s="285"/>
      <c r="T45" s="286"/>
      <c r="U45" s="283"/>
      <c r="V45" s="286"/>
      <c r="W45" s="286"/>
      <c r="X45" s="286"/>
    </row>
    <row r="46" spans="1:24">
      <c r="B46" s="475" t="s">
        <v>518</v>
      </c>
      <c r="C46" s="475"/>
      <c r="D46" s="475"/>
      <c r="E46" s="475"/>
      <c r="F46" s="475"/>
      <c r="G46" s="475"/>
      <c r="H46" s="292"/>
      <c r="I46" s="475" t="s">
        <v>686</v>
      </c>
      <c r="J46" s="475"/>
      <c r="K46" s="475"/>
      <c r="L46" s="475"/>
      <c r="M46" s="475"/>
      <c r="N46" s="475"/>
      <c r="O46" s="475"/>
      <c r="P46" s="475"/>
      <c r="Q46" s="475"/>
      <c r="R46" s="475"/>
      <c r="S46" s="475"/>
      <c r="T46" s="475"/>
      <c r="U46" s="475"/>
      <c r="V46" s="475"/>
      <c r="W46" s="475"/>
      <c r="X46" s="475"/>
    </row>
    <row r="47" spans="1:24" ht="6" customHeight="1">
      <c r="B47" s="102"/>
      <c r="C47" s="102"/>
      <c r="D47" s="102"/>
      <c r="E47" s="102"/>
      <c r="F47" s="102"/>
      <c r="G47" s="102"/>
      <c r="H47" s="102"/>
      <c r="I47" s="102"/>
      <c r="J47" s="102"/>
      <c r="K47" s="102"/>
      <c r="L47" s="102"/>
      <c r="M47" s="102"/>
      <c r="N47" s="102"/>
      <c r="O47" s="102"/>
      <c r="P47" s="102"/>
      <c r="Q47" s="102"/>
      <c r="R47" s="102"/>
      <c r="S47" s="102"/>
      <c r="T47" s="102"/>
      <c r="U47" s="102"/>
      <c r="V47" s="102"/>
      <c r="W47" s="102"/>
      <c r="X47" s="102"/>
    </row>
    <row r="48" spans="1:24" ht="15.75">
      <c r="B48" s="246" t="s">
        <v>545</v>
      </c>
      <c r="C48" s="246"/>
      <c r="D48" s="247"/>
      <c r="E48" s="247"/>
      <c r="F48" s="247"/>
      <c r="G48" s="247"/>
      <c r="H48" s="247"/>
      <c r="I48" s="247"/>
      <c r="J48" s="247"/>
      <c r="K48" s="247"/>
      <c r="L48" s="247"/>
      <c r="M48" s="247"/>
      <c r="N48" s="247"/>
      <c r="O48" s="247"/>
      <c r="P48" s="247"/>
      <c r="Q48" s="247"/>
      <c r="R48" s="247"/>
      <c r="S48" s="247"/>
      <c r="T48" s="247"/>
      <c r="U48" s="247"/>
      <c r="V48" s="247"/>
      <c r="W48" s="247"/>
      <c r="X48" s="247"/>
    </row>
    <row r="49" spans="2:24" ht="6" customHeight="1">
      <c r="B49" s="102"/>
      <c r="C49" s="102"/>
      <c r="D49" s="102"/>
      <c r="E49" s="102"/>
      <c r="F49" s="102"/>
      <c r="G49" s="102"/>
      <c r="H49" s="102"/>
      <c r="I49" s="102"/>
      <c r="J49" s="102"/>
      <c r="K49" s="102"/>
      <c r="L49" s="102"/>
      <c r="M49" s="102"/>
      <c r="N49" s="102"/>
      <c r="O49" s="102"/>
      <c r="P49" s="102"/>
      <c r="Q49" s="102"/>
      <c r="R49" s="102"/>
      <c r="S49" s="102"/>
      <c r="T49" s="102"/>
      <c r="U49" s="102"/>
      <c r="V49" s="102"/>
      <c r="W49" s="102"/>
      <c r="X49" s="102"/>
    </row>
    <row r="50" spans="2:24">
      <c r="B50" s="476" t="s">
        <v>371</v>
      </c>
      <c r="C50" s="476"/>
      <c r="D50" s="477"/>
      <c r="E50" s="459"/>
      <c r="F50" s="459"/>
      <c r="G50" s="459"/>
      <c r="H50" s="459"/>
      <c r="I50" s="459"/>
      <c r="J50" s="459"/>
      <c r="K50" s="459"/>
      <c r="L50" s="156"/>
      <c r="M50" s="478" t="s">
        <v>400</v>
      </c>
      <c r="N50" s="478"/>
      <c r="O50" s="479"/>
      <c r="P50" s="479"/>
      <c r="Q50" s="479"/>
      <c r="R50" s="479"/>
      <c r="S50" s="304" t="s">
        <v>411</v>
      </c>
      <c r="T50" s="459"/>
      <c r="U50" s="459"/>
      <c r="V50" s="459"/>
      <c r="W50" s="459"/>
      <c r="X50" s="459"/>
    </row>
    <row r="51" spans="2:24" ht="6" customHeight="1">
      <c r="B51" s="102"/>
      <c r="C51" s="102"/>
      <c r="D51" s="102"/>
      <c r="E51" s="102"/>
      <c r="F51" s="102"/>
      <c r="G51" s="102"/>
      <c r="H51" s="102"/>
      <c r="I51" s="102"/>
      <c r="J51" s="102"/>
      <c r="K51" s="102"/>
      <c r="L51" s="188"/>
      <c r="M51" s="228"/>
      <c r="N51" s="188"/>
    </row>
    <row r="52" spans="2:24">
      <c r="B52" s="472" t="s">
        <v>21</v>
      </c>
      <c r="C52" s="472"/>
      <c r="D52" s="459"/>
      <c r="E52" s="459"/>
      <c r="F52" s="459"/>
      <c r="G52" s="459"/>
      <c r="H52" s="459"/>
      <c r="I52" s="459"/>
      <c r="J52" s="459"/>
      <c r="K52" s="459"/>
      <c r="L52" s="156"/>
      <c r="M52" s="473" t="s">
        <v>573</v>
      </c>
      <c r="N52" s="473"/>
      <c r="O52" s="468"/>
      <c r="P52" s="474"/>
      <c r="Q52" s="474"/>
      <c r="R52" s="474"/>
      <c r="S52" s="474"/>
      <c r="T52" s="469"/>
      <c r="U52" s="312" t="s">
        <v>548</v>
      </c>
      <c r="V52" s="459"/>
      <c r="W52" s="459"/>
      <c r="X52" s="459"/>
    </row>
    <row r="53" spans="2:24" ht="6" customHeight="1">
      <c r="B53" s="102"/>
      <c r="C53" s="102"/>
      <c r="D53" s="102"/>
      <c r="E53" s="102"/>
      <c r="F53" s="102"/>
      <c r="G53" s="102"/>
      <c r="H53" s="102"/>
      <c r="I53" s="102"/>
      <c r="J53" s="102"/>
      <c r="K53" s="102"/>
      <c r="L53" s="188"/>
      <c r="M53" s="102"/>
      <c r="N53" s="188"/>
    </row>
    <row r="54" spans="2:24">
      <c r="B54" s="317" t="s">
        <v>22</v>
      </c>
      <c r="C54" s="459"/>
      <c r="D54" s="459"/>
      <c r="E54" s="459"/>
      <c r="F54" s="459"/>
      <c r="G54" s="304" t="s">
        <v>23</v>
      </c>
      <c r="H54" s="459"/>
      <c r="I54" s="459"/>
      <c r="J54" s="304" t="s">
        <v>24</v>
      </c>
      <c r="K54" s="391"/>
      <c r="L54" s="156"/>
      <c r="M54" s="462" t="s">
        <v>604</v>
      </c>
      <c r="N54" s="465"/>
      <c r="O54" s="466"/>
      <c r="P54" s="466"/>
      <c r="Q54" s="466"/>
      <c r="R54" s="466"/>
      <c r="S54" s="466"/>
      <c r="T54" s="466"/>
      <c r="U54" s="466"/>
      <c r="V54" s="466"/>
      <c r="W54" s="466"/>
      <c r="X54" s="466"/>
    </row>
    <row r="55" spans="2:24" ht="6" customHeight="1">
      <c r="B55" s="102"/>
      <c r="C55" s="102"/>
      <c r="D55" s="102"/>
      <c r="E55" s="102"/>
      <c r="F55" s="102"/>
      <c r="G55" s="102"/>
      <c r="H55" s="102"/>
      <c r="I55" s="102"/>
      <c r="J55" s="102"/>
      <c r="K55" s="102"/>
      <c r="L55" s="188"/>
      <c r="M55" s="102"/>
      <c r="N55" s="188"/>
    </row>
    <row r="56" spans="2:24">
      <c r="B56" s="318" t="s">
        <v>536</v>
      </c>
      <c r="F56" s="459"/>
      <c r="G56" s="459"/>
      <c r="I56" s="467" t="s">
        <v>539</v>
      </c>
      <c r="J56" s="467"/>
      <c r="K56" s="467"/>
      <c r="L56" s="465"/>
      <c r="M56" s="468"/>
      <c r="N56" s="469"/>
      <c r="O56" s="470" t="s">
        <v>542</v>
      </c>
      <c r="P56" s="471"/>
      <c r="Q56" s="471"/>
      <c r="S56" s="459"/>
      <c r="T56" s="459"/>
      <c r="U56" s="459"/>
      <c r="V56" s="459"/>
    </row>
    <row r="57" spans="2:24" ht="6" customHeight="1">
      <c r="B57" s="102"/>
      <c r="C57" s="102"/>
      <c r="D57" s="304"/>
      <c r="E57" s="102"/>
      <c r="F57" s="102"/>
      <c r="G57" s="102"/>
      <c r="H57" s="102"/>
      <c r="I57" s="102"/>
      <c r="J57" s="102"/>
      <c r="K57" s="102"/>
      <c r="L57" s="281"/>
      <c r="M57" s="102"/>
      <c r="N57" s="281"/>
      <c r="O57" s="314"/>
      <c r="P57" s="315"/>
      <c r="Q57" s="315"/>
      <c r="R57" s="102"/>
      <c r="S57" s="178"/>
      <c r="T57" s="178"/>
      <c r="U57" s="178"/>
      <c r="V57" s="178"/>
      <c r="W57" s="178"/>
      <c r="X57" s="178"/>
    </row>
    <row r="58" spans="2:24">
      <c r="B58" s="282" t="s">
        <v>540</v>
      </c>
      <c r="C58" s="459"/>
      <c r="D58" s="459"/>
      <c r="E58" s="459"/>
      <c r="F58" s="459"/>
      <c r="G58" s="459"/>
      <c r="H58" s="319"/>
      <c r="I58" s="463" t="s">
        <v>605</v>
      </c>
      <c r="J58" s="463"/>
      <c r="K58" s="464"/>
      <c r="L58" s="464"/>
      <c r="M58" s="464"/>
      <c r="N58" s="464"/>
      <c r="O58" s="464"/>
      <c r="P58" s="464"/>
      <c r="Q58" s="464"/>
      <c r="R58" s="464"/>
      <c r="S58" s="464"/>
      <c r="T58" s="464"/>
      <c r="U58" s="464"/>
      <c r="V58" s="464"/>
      <c r="W58" s="464"/>
      <c r="X58" s="464"/>
    </row>
    <row r="59" spans="2:24" ht="6" customHeight="1">
      <c r="B59" s="102"/>
      <c r="C59" s="102"/>
      <c r="D59" s="304"/>
      <c r="E59" s="102"/>
      <c r="F59" s="102"/>
      <c r="G59" s="102"/>
      <c r="H59" s="102"/>
      <c r="I59" s="102"/>
      <c r="J59" s="102"/>
      <c r="K59" s="102"/>
      <c r="L59" s="188"/>
      <c r="M59" s="102"/>
      <c r="N59" s="188"/>
    </row>
    <row r="60" spans="2:24" ht="6" customHeight="1">
      <c r="B60" s="228"/>
      <c r="C60" s="228"/>
      <c r="D60" s="228"/>
      <c r="E60" s="228"/>
      <c r="F60" s="228"/>
      <c r="G60" s="228"/>
      <c r="H60" s="228"/>
      <c r="I60" s="228"/>
      <c r="J60" s="228"/>
      <c r="K60" s="350"/>
      <c r="L60" s="350"/>
      <c r="M60" s="350"/>
      <c r="N60" s="350"/>
      <c r="O60" s="350"/>
      <c r="P60" s="350"/>
      <c r="Q60" s="350"/>
      <c r="R60" s="350"/>
      <c r="S60" s="228"/>
      <c r="T60" s="187"/>
      <c r="U60" s="187"/>
      <c r="V60" s="187"/>
      <c r="W60" s="187"/>
      <c r="X60" s="187"/>
    </row>
    <row r="61" spans="2:24" ht="6" customHeight="1">
      <c r="B61" s="228"/>
      <c r="C61" s="228"/>
      <c r="D61" s="228"/>
      <c r="E61" s="228"/>
      <c r="F61" s="228"/>
      <c r="G61" s="228"/>
      <c r="H61" s="228"/>
      <c r="I61" s="228"/>
      <c r="J61" s="228"/>
      <c r="K61" s="350"/>
      <c r="L61" s="350"/>
      <c r="M61" s="350"/>
      <c r="N61" s="350"/>
      <c r="O61" s="350"/>
      <c r="P61" s="350"/>
      <c r="Q61" s="350"/>
      <c r="R61" s="350"/>
      <c r="S61" s="228"/>
      <c r="T61" s="187"/>
      <c r="U61" s="187"/>
      <c r="V61" s="187"/>
      <c r="W61" s="187"/>
      <c r="X61" s="187"/>
    </row>
    <row r="62" spans="2:24">
      <c r="B62" s="199" t="s">
        <v>714</v>
      </c>
      <c r="C62" s="199"/>
      <c r="D62" s="284"/>
      <c r="E62" s="284"/>
      <c r="F62" s="284"/>
      <c r="G62" s="284"/>
      <c r="H62" s="284"/>
      <c r="I62" s="287"/>
      <c r="J62" s="286"/>
      <c r="K62" s="391"/>
      <c r="L62" s="305"/>
      <c r="M62" s="462" t="s">
        <v>405</v>
      </c>
      <c r="N62" s="462"/>
      <c r="O62" s="462"/>
      <c r="P62" s="462"/>
      <c r="Q62" s="462"/>
      <c r="R62" s="462"/>
      <c r="S62" s="462"/>
      <c r="T62" s="462"/>
      <c r="U62" s="462"/>
      <c r="V62" s="459"/>
      <c r="W62" s="459"/>
      <c r="X62" s="156"/>
    </row>
    <row r="63" spans="2:24" ht="6" customHeight="1">
      <c r="B63" s="228"/>
      <c r="C63" s="228"/>
      <c r="D63" s="228"/>
      <c r="E63" s="228"/>
      <c r="F63" s="228"/>
      <c r="G63" s="228"/>
      <c r="H63" s="228"/>
      <c r="I63" s="228"/>
      <c r="J63" s="228"/>
      <c r="K63" s="228"/>
      <c r="L63" s="187"/>
      <c r="M63" s="228"/>
      <c r="N63" s="187"/>
      <c r="O63" s="228"/>
      <c r="P63" s="187"/>
      <c r="Q63" s="287"/>
      <c r="R63" s="187"/>
      <c r="S63" s="285"/>
      <c r="T63" s="187"/>
      <c r="U63" s="187"/>
      <c r="V63" s="187"/>
      <c r="W63" s="187"/>
      <c r="X63" s="228"/>
    </row>
    <row r="64" spans="2:24">
      <c r="B64" s="199" t="s">
        <v>544</v>
      </c>
      <c r="C64" s="199"/>
      <c r="D64" s="228"/>
      <c r="E64" s="228"/>
      <c r="F64" s="228"/>
      <c r="G64" s="228"/>
      <c r="H64" s="228"/>
      <c r="I64" s="228"/>
      <c r="J64" s="228"/>
      <c r="K64" s="228"/>
      <c r="L64" s="187"/>
      <c r="M64" s="228"/>
      <c r="N64" s="187"/>
      <c r="O64" s="228"/>
      <c r="P64" s="187"/>
      <c r="Q64" s="287"/>
      <c r="R64" s="459"/>
      <c r="S64" s="459"/>
      <c r="T64" s="187"/>
      <c r="V64" s="187"/>
      <c r="W64" s="291"/>
      <c r="X64" s="156"/>
    </row>
    <row r="65" spans="2:24" ht="6" customHeight="1">
      <c r="B65" s="228"/>
      <c r="C65" s="228"/>
      <c r="D65" s="228"/>
      <c r="E65" s="228"/>
      <c r="F65" s="228"/>
      <c r="G65" s="228"/>
      <c r="H65" s="228"/>
      <c r="I65" s="228"/>
      <c r="J65" s="228"/>
      <c r="K65" s="228"/>
      <c r="L65" s="187"/>
      <c r="M65" s="228"/>
      <c r="N65" s="187"/>
      <c r="O65" s="228"/>
      <c r="P65" s="187"/>
      <c r="Q65" s="287"/>
      <c r="R65" s="187"/>
      <c r="S65" s="285"/>
      <c r="T65" s="187"/>
      <c r="U65" s="187"/>
      <c r="V65" s="187"/>
      <c r="W65" s="187"/>
      <c r="X65" s="228"/>
    </row>
    <row r="66" spans="2:24">
      <c r="B66" s="199" t="s">
        <v>412</v>
      </c>
      <c r="C66" s="199"/>
      <c r="D66" s="228"/>
      <c r="E66" s="228"/>
      <c r="F66" s="228"/>
      <c r="G66" s="228"/>
      <c r="H66" s="228"/>
      <c r="I66" s="228"/>
      <c r="J66" s="228"/>
      <c r="K66" s="228"/>
      <c r="L66" s="187"/>
      <c r="M66" s="228"/>
      <c r="N66" s="187"/>
      <c r="O66" s="228"/>
      <c r="P66" s="187"/>
      <c r="Q66" s="287"/>
      <c r="R66" s="459"/>
      <c r="S66" s="459"/>
      <c r="T66" s="187"/>
      <c r="U66" s="156"/>
      <c r="V66" s="187"/>
      <c r="W66" s="291"/>
      <c r="X66" s="156"/>
    </row>
    <row r="67" spans="2:24" ht="6" customHeight="1">
      <c r="B67" s="455"/>
      <c r="C67" s="455"/>
      <c r="D67" s="455"/>
      <c r="E67" s="455"/>
      <c r="F67" s="455"/>
      <c r="G67" s="455"/>
      <c r="H67" s="455"/>
      <c r="I67" s="455"/>
      <c r="J67" s="455"/>
      <c r="K67" s="455"/>
      <c r="L67" s="455"/>
      <c r="M67" s="455"/>
      <c r="N67" s="455"/>
      <c r="O67" s="455"/>
      <c r="P67" s="455"/>
      <c r="Q67" s="455"/>
      <c r="R67" s="455"/>
      <c r="S67" s="455"/>
      <c r="T67" s="455"/>
      <c r="U67" s="455"/>
      <c r="V67" s="455"/>
      <c r="W67" s="455"/>
      <c r="X67" s="455"/>
    </row>
    <row r="68" spans="2:24" ht="6" customHeight="1" thickBot="1">
      <c r="B68" s="233"/>
      <c r="C68" s="233"/>
      <c r="D68" s="233"/>
      <c r="E68" s="233"/>
      <c r="F68" s="233"/>
      <c r="G68" s="233"/>
      <c r="H68" s="233"/>
      <c r="I68" s="233"/>
      <c r="J68" s="233"/>
      <c r="K68" s="233"/>
      <c r="L68" s="237"/>
      <c r="M68" s="233"/>
      <c r="N68" s="237"/>
      <c r="O68" s="233"/>
      <c r="P68" s="237"/>
      <c r="Q68" s="236"/>
      <c r="R68" s="237"/>
      <c r="S68" s="233"/>
      <c r="T68" s="237"/>
      <c r="U68" s="237"/>
      <c r="V68" s="237"/>
      <c r="W68" s="237"/>
      <c r="X68" s="237"/>
    </row>
    <row r="69" spans="2:24" ht="6" customHeight="1" thickTop="1">
      <c r="B69" s="228"/>
      <c r="C69" s="228"/>
      <c r="D69" s="228"/>
      <c r="E69" s="228"/>
      <c r="F69" s="228"/>
      <c r="G69" s="228"/>
      <c r="H69" s="228"/>
      <c r="I69" s="228"/>
      <c r="J69" s="228"/>
      <c r="K69" s="228"/>
      <c r="L69" s="187"/>
      <c r="M69" s="228"/>
      <c r="N69" s="187"/>
      <c r="O69" s="228"/>
      <c r="P69" s="187"/>
      <c r="Q69" s="287"/>
      <c r="R69" s="187"/>
      <c r="S69" s="228"/>
      <c r="T69" s="187"/>
      <c r="U69" s="187"/>
      <c r="V69" s="187"/>
      <c r="W69" s="187"/>
      <c r="X69" s="187"/>
    </row>
    <row r="70" spans="2:24">
      <c r="B70" s="456" t="s">
        <v>715</v>
      </c>
      <c r="C70" s="457"/>
      <c r="D70" s="457"/>
      <c r="E70" s="457"/>
      <c r="F70" s="457"/>
      <c r="G70" s="457"/>
      <c r="H70" s="457"/>
      <c r="I70" s="457"/>
      <c r="J70" s="457"/>
      <c r="K70" s="457"/>
      <c r="L70" s="457"/>
      <c r="M70" s="458"/>
      <c r="N70" s="459"/>
      <c r="O70" s="459"/>
      <c r="P70" s="102"/>
      <c r="Q70" s="187"/>
      <c r="R70" s="102"/>
      <c r="S70" s="102"/>
      <c r="T70" s="102"/>
      <c r="V70" s="102"/>
      <c r="W70" s="460"/>
      <c r="X70" s="460"/>
    </row>
    <row r="71" spans="2:24" ht="6" customHeight="1">
      <c r="B71" s="461"/>
      <c r="C71" s="461"/>
      <c r="D71" s="461"/>
      <c r="E71" s="461"/>
      <c r="F71" s="461"/>
      <c r="G71" s="461"/>
      <c r="H71" s="461"/>
      <c r="I71" s="461"/>
      <c r="J71" s="461"/>
      <c r="K71" s="461"/>
      <c r="L71" s="461"/>
      <c r="M71" s="461"/>
      <c r="N71" s="461"/>
      <c r="O71" s="461"/>
      <c r="P71" s="461"/>
      <c r="Q71" s="461"/>
      <c r="R71" s="461"/>
      <c r="S71" s="461"/>
      <c r="T71" s="461"/>
      <c r="U71" s="461"/>
      <c r="V71" s="461"/>
      <c r="W71" s="461"/>
      <c r="X71" s="461"/>
    </row>
    <row r="72" spans="2:24">
      <c r="B72" s="461" t="s">
        <v>384</v>
      </c>
      <c r="C72" s="461"/>
      <c r="D72" s="461"/>
      <c r="E72" s="461"/>
      <c r="F72" s="461"/>
      <c r="G72" s="461"/>
      <c r="H72" s="461"/>
      <c r="I72" s="461"/>
      <c r="J72" s="461"/>
      <c r="K72" s="461"/>
      <c r="L72" s="461"/>
      <c r="M72" s="461"/>
      <c r="N72" s="461"/>
      <c r="O72" s="461"/>
      <c r="P72" s="461"/>
      <c r="Q72" s="461"/>
      <c r="R72" s="461"/>
      <c r="S72" s="461"/>
      <c r="T72" s="461"/>
      <c r="U72" s="461"/>
      <c r="V72" s="461"/>
      <c r="W72" s="461"/>
      <c r="X72" s="461"/>
    </row>
    <row r="73" spans="2:24">
      <c r="B73" s="445"/>
      <c r="C73" s="446"/>
      <c r="D73" s="446"/>
      <c r="E73" s="446"/>
      <c r="F73" s="446"/>
      <c r="G73" s="446"/>
      <c r="H73" s="446"/>
      <c r="I73" s="446"/>
      <c r="J73" s="446"/>
      <c r="K73" s="446"/>
      <c r="L73" s="446"/>
      <c r="M73" s="446"/>
      <c r="N73" s="446"/>
      <c r="O73" s="446"/>
      <c r="P73" s="446"/>
      <c r="Q73" s="446"/>
      <c r="R73" s="446"/>
      <c r="S73" s="446"/>
      <c r="T73" s="446"/>
      <c r="U73" s="446"/>
      <c r="V73" s="446"/>
      <c r="W73" s="446"/>
      <c r="X73" s="447"/>
    </row>
    <row r="74" spans="2:24">
      <c r="B74" s="448"/>
      <c r="C74" s="449"/>
      <c r="D74" s="449"/>
      <c r="E74" s="449"/>
      <c r="F74" s="449"/>
      <c r="G74" s="449"/>
      <c r="H74" s="449"/>
      <c r="I74" s="449"/>
      <c r="J74" s="449"/>
      <c r="K74" s="449"/>
      <c r="L74" s="449"/>
      <c r="M74" s="449"/>
      <c r="N74" s="449"/>
      <c r="O74" s="449"/>
      <c r="P74" s="449"/>
      <c r="Q74" s="449"/>
      <c r="R74" s="449"/>
      <c r="S74" s="449"/>
      <c r="T74" s="449"/>
      <c r="U74" s="449"/>
      <c r="V74" s="449"/>
      <c r="W74" s="449"/>
      <c r="X74" s="450"/>
    </row>
    <row r="75" spans="2:24">
      <c r="B75" s="451"/>
      <c r="C75" s="452"/>
      <c r="D75" s="452"/>
      <c r="E75" s="452"/>
      <c r="F75" s="452"/>
      <c r="G75" s="452"/>
      <c r="H75" s="452"/>
      <c r="I75" s="452"/>
      <c r="J75" s="452"/>
      <c r="K75" s="452"/>
      <c r="L75" s="452"/>
      <c r="M75" s="452"/>
      <c r="N75" s="452"/>
      <c r="O75" s="452"/>
      <c r="P75" s="452"/>
      <c r="Q75" s="452"/>
      <c r="R75" s="452"/>
      <c r="S75" s="452"/>
      <c r="T75" s="452"/>
      <c r="U75" s="452"/>
      <c r="V75" s="452"/>
      <c r="W75" s="452"/>
      <c r="X75" s="453"/>
    </row>
    <row r="76" spans="2:24" ht="13.5" thickBot="1">
      <c r="B76" s="237"/>
      <c r="C76" s="237"/>
      <c r="D76" s="237"/>
      <c r="E76" s="237"/>
      <c r="F76" s="237"/>
      <c r="G76" s="237"/>
      <c r="H76" s="237"/>
      <c r="I76" s="237"/>
      <c r="J76" s="237"/>
      <c r="K76" s="237"/>
      <c r="L76" s="237"/>
      <c r="M76" s="237"/>
      <c r="N76" s="237"/>
      <c r="O76" s="237"/>
      <c r="P76" s="237"/>
      <c r="Q76" s="237"/>
      <c r="R76" s="237"/>
      <c r="S76" s="237"/>
      <c r="T76" s="237"/>
      <c r="U76" s="237"/>
      <c r="V76" s="237"/>
      <c r="W76" s="237"/>
      <c r="X76" s="237"/>
    </row>
    <row r="77" spans="2:24" ht="13.5" thickTop="1">
      <c r="B77" s="454">
        <f ca="1">NOW()</f>
        <v>44704.603637268519</v>
      </c>
      <c r="C77" s="454"/>
      <c r="D77" s="454"/>
      <c r="E77" s="102"/>
      <c r="F77" s="102"/>
      <c r="G77" s="102"/>
      <c r="H77" s="102"/>
      <c r="I77" s="102"/>
      <c r="J77" s="102"/>
      <c r="K77" s="102"/>
      <c r="L77" s="102"/>
      <c r="M77" s="102"/>
      <c r="N77" s="102"/>
      <c r="O77" s="102"/>
      <c r="P77" s="102"/>
      <c r="Q77" s="102"/>
      <c r="R77" s="102"/>
      <c r="S77" s="102"/>
      <c r="T77" s="102"/>
      <c r="U77" s="102"/>
      <c r="V77" s="102"/>
      <c r="W77" s="102"/>
      <c r="X77" s="201" t="s">
        <v>37</v>
      </c>
    </row>
  </sheetData>
  <sheetProtection algorithmName="SHA-512" hashValue="FPqWYd5QlV/aOSGPRjrlYJW1NJ/WI3NbcFxOECN/Ud5lOR5qbIabm/TiXuWrMMscDalf5hZqp+VF3repF0t0LA==" saltValue="/RMfsNE/OY+R+IYA3i2mNg==" spinCount="100000" sheet="1" objects="1" scenarios="1"/>
  <mergeCells count="151">
    <mergeCell ref="B12:C12"/>
    <mergeCell ref="D12:G12"/>
    <mergeCell ref="J12:K12"/>
    <mergeCell ref="L12:M12"/>
    <mergeCell ref="O12:R12"/>
    <mergeCell ref="U12:W12"/>
    <mergeCell ref="B1:X1"/>
    <mergeCell ref="B2:X2"/>
    <mergeCell ref="K4:S4"/>
    <mergeCell ref="V4:X4"/>
    <mergeCell ref="K6:O6"/>
    <mergeCell ref="E10:H10"/>
    <mergeCell ref="J10:K10"/>
    <mergeCell ref="L10:M10"/>
    <mergeCell ref="O10:R10"/>
    <mergeCell ref="U10:W10"/>
    <mergeCell ref="B28:X28"/>
    <mergeCell ref="B31:E31"/>
    <mergeCell ref="F31:I31"/>
    <mergeCell ref="K31:M31"/>
    <mergeCell ref="O31:P31"/>
    <mergeCell ref="Q31:R31"/>
    <mergeCell ref="S31:T31"/>
    <mergeCell ref="V31:W31"/>
    <mergeCell ref="B14:G14"/>
    <mergeCell ref="S16:X16"/>
    <mergeCell ref="S17:X17"/>
    <mergeCell ref="S18:X21"/>
    <mergeCell ref="E23:G23"/>
    <mergeCell ref="S23:X26"/>
    <mergeCell ref="J14:P14"/>
    <mergeCell ref="V32:W32"/>
    <mergeCell ref="B33:E33"/>
    <mergeCell ref="F33:I33"/>
    <mergeCell ref="K33:N33"/>
    <mergeCell ref="O33:P33"/>
    <mergeCell ref="Q33:R33"/>
    <mergeCell ref="S33:T33"/>
    <mergeCell ref="V33:W33"/>
    <mergeCell ref="B32:E32"/>
    <mergeCell ref="F32:I32"/>
    <mergeCell ref="K32:N32"/>
    <mergeCell ref="O32:P32"/>
    <mergeCell ref="Q32:R32"/>
    <mergeCell ref="S32:T32"/>
    <mergeCell ref="V34:W34"/>
    <mergeCell ref="B35:E35"/>
    <mergeCell ref="F35:I35"/>
    <mergeCell ref="K35:N35"/>
    <mergeCell ref="O35:P35"/>
    <mergeCell ref="Q35:R35"/>
    <mergeCell ref="S35:T35"/>
    <mergeCell ref="V35:W35"/>
    <mergeCell ref="B34:E34"/>
    <mergeCell ref="F34:I34"/>
    <mergeCell ref="K34:N34"/>
    <mergeCell ref="O34:P34"/>
    <mergeCell ref="Q34:R34"/>
    <mergeCell ref="S34:T34"/>
    <mergeCell ref="V36:W36"/>
    <mergeCell ref="B37:E37"/>
    <mergeCell ref="F37:I37"/>
    <mergeCell ref="K37:N37"/>
    <mergeCell ref="O37:P37"/>
    <mergeCell ref="Q37:R37"/>
    <mergeCell ref="S37:T37"/>
    <mergeCell ref="V37:W37"/>
    <mergeCell ref="B36:E36"/>
    <mergeCell ref="F36:I36"/>
    <mergeCell ref="K36:N36"/>
    <mergeCell ref="O36:P36"/>
    <mergeCell ref="Q36:R36"/>
    <mergeCell ref="S36:T36"/>
    <mergeCell ref="V38:W38"/>
    <mergeCell ref="B39:E39"/>
    <mergeCell ref="F39:I39"/>
    <mergeCell ref="K39:N39"/>
    <mergeCell ref="O39:P39"/>
    <mergeCell ref="Q39:R39"/>
    <mergeCell ref="S39:T39"/>
    <mergeCell ref="V39:W39"/>
    <mergeCell ref="B38:E38"/>
    <mergeCell ref="F38:I38"/>
    <mergeCell ref="K38:N38"/>
    <mergeCell ref="O38:P38"/>
    <mergeCell ref="Q38:R38"/>
    <mergeCell ref="S38:T38"/>
    <mergeCell ref="V40:W40"/>
    <mergeCell ref="B41:E41"/>
    <mergeCell ref="F41:I41"/>
    <mergeCell ref="K41:N41"/>
    <mergeCell ref="O41:P41"/>
    <mergeCell ref="Q41:R41"/>
    <mergeCell ref="S41:T41"/>
    <mergeCell ref="V41:W41"/>
    <mergeCell ref="B40:E40"/>
    <mergeCell ref="F40:I40"/>
    <mergeCell ref="K40:N40"/>
    <mergeCell ref="O40:P40"/>
    <mergeCell ref="Q40:R40"/>
    <mergeCell ref="S40:T40"/>
    <mergeCell ref="V42:W42"/>
    <mergeCell ref="B43:E43"/>
    <mergeCell ref="F43:I43"/>
    <mergeCell ref="K43:N43"/>
    <mergeCell ref="O43:P43"/>
    <mergeCell ref="Q43:R43"/>
    <mergeCell ref="S43:T43"/>
    <mergeCell ref="V43:W43"/>
    <mergeCell ref="B42:E42"/>
    <mergeCell ref="F42:I42"/>
    <mergeCell ref="K42:N42"/>
    <mergeCell ref="O42:P42"/>
    <mergeCell ref="Q42:R42"/>
    <mergeCell ref="S42:T42"/>
    <mergeCell ref="T50:X50"/>
    <mergeCell ref="B52:C52"/>
    <mergeCell ref="D52:K52"/>
    <mergeCell ref="M52:N52"/>
    <mergeCell ref="O52:T52"/>
    <mergeCell ref="V52:X52"/>
    <mergeCell ref="B46:G46"/>
    <mergeCell ref="B50:D50"/>
    <mergeCell ref="E50:K50"/>
    <mergeCell ref="M50:N50"/>
    <mergeCell ref="O50:R50"/>
    <mergeCell ref="I46:X46"/>
    <mergeCell ref="C58:G58"/>
    <mergeCell ref="I58:J58"/>
    <mergeCell ref="K58:X58"/>
    <mergeCell ref="C54:F54"/>
    <mergeCell ref="H54:I54"/>
    <mergeCell ref="M54:N54"/>
    <mergeCell ref="O54:X54"/>
    <mergeCell ref="F56:G56"/>
    <mergeCell ref="I56:L56"/>
    <mergeCell ref="M56:N56"/>
    <mergeCell ref="O56:Q56"/>
    <mergeCell ref="S56:V56"/>
    <mergeCell ref="B73:X75"/>
    <mergeCell ref="B77:D77"/>
    <mergeCell ref="B67:X67"/>
    <mergeCell ref="B70:M70"/>
    <mergeCell ref="N70:O70"/>
    <mergeCell ref="W70:X70"/>
    <mergeCell ref="B71:X71"/>
    <mergeCell ref="B72:X72"/>
    <mergeCell ref="M62:U62"/>
    <mergeCell ref="V62:W62"/>
    <mergeCell ref="R64:S64"/>
    <mergeCell ref="R66:S66"/>
  </mergeCells>
  <conditionalFormatting sqref="A32:A33">
    <cfRule type="cellIs" dxfId="2" priority="5" stopIfTrue="1" operator="equal">
      <formula>0</formula>
    </cfRule>
  </conditionalFormatting>
  <conditionalFormatting sqref="A34:A43">
    <cfRule type="cellIs" dxfId="1" priority="1" stopIfTrue="1" operator="equal">
      <formula>0</formula>
    </cfRule>
  </conditionalFormatting>
  <dataValidations count="4">
    <dataValidation type="textLength" allowBlank="1" showInputMessage="1" showErrorMessage="1" error="Needs to be 4 to 5 decimals_x000a_Ex: -81.12543" sqref="Q32:R43" xr:uid="{00000000-0002-0000-0100-000000000000}">
      <formula1>8</formula1>
      <formula2>9</formula2>
    </dataValidation>
    <dataValidation type="textLength" allowBlank="1" showInputMessage="1" showErrorMessage="1" sqref="B73:X75" xr:uid="{00000000-0002-0000-0100-000001000000}">
      <formula1>0</formula1>
      <formula2>400</formula2>
    </dataValidation>
    <dataValidation type="textLength" allowBlank="1" showInputMessage="1" showErrorMessage="1" sqref="S18:X21 I58" xr:uid="{00000000-0002-0000-0100-000002000000}">
      <formula1>0</formula1>
      <formula2>100</formula2>
    </dataValidation>
    <dataValidation type="textLength" allowBlank="1" showInputMessage="1" showErrorMessage="1" error="Needs to be 4 to 5 decimal places. Ex: 34.03001" sqref="O32:P43" xr:uid="{00000000-0002-0000-0100-000003000000}">
      <formula1>7</formula1>
      <formula2>8</formula2>
    </dataValidation>
  </dataValidations>
  <pageMargins left="0.25" right="0.25" top="0.75" bottom="0.25" header="0.3" footer="0.3"/>
  <pageSetup scale="84"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'Tables-hidden'!$A$16:$A$17</xm:f>
          </x14:formula1>
          <xm:sqref>S56</xm:sqref>
        </x14:dataValidation>
        <x14:dataValidation type="list" allowBlank="1" showInputMessage="1" showErrorMessage="1" xr:uid="{00000000-0002-0000-0100-000005000000}">
          <x14:formula1>
            <xm:f>'Tables-hidden'!$B$2:$B$3</xm:f>
          </x14:formula1>
          <xm:sqref>F56 V62 R64 R66 I14 M56 K62 Q14</xm:sqref>
        </x14:dataValidation>
        <x14:dataValidation type="list" allowBlank="1" showInputMessage="1" showErrorMessage="1" xr:uid="{00000000-0002-0000-0100-000006000000}">
          <x14:formula1>
            <xm:f>'Tables-hidden'!$A$7:$A$13</xm:f>
          </x14:formula1>
          <xm:sqref>C58</xm:sqref>
        </x14:dataValidation>
        <x14:dataValidation type="list" allowBlank="1" showInputMessage="1" showErrorMessage="1" xr:uid="{00000000-0002-0000-0100-000007000000}">
          <x14:formula1>
            <xm:f>'Tables-hidden'!$C$1</xm:f>
          </x14:formula1>
          <xm:sqref>S10 X12 I10 L12 S12 I12 X10 L10</xm:sqref>
        </x14:dataValidation>
        <x14:dataValidation type="list" allowBlank="1" showInputMessage="1" showErrorMessage="1" xr:uid="{00000000-0002-0000-0100-000008000000}">
          <x14:formula1>
            <xm:f>'Tables-hidden'!$A$2:$A$4</xm:f>
          </x14:formula1>
          <xm:sqref>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O67"/>
  <sheetViews>
    <sheetView zoomScale="90" zoomScaleNormal="90" workbookViewId="0">
      <selection activeCell="F76" sqref="F76"/>
    </sheetView>
  </sheetViews>
  <sheetFormatPr defaultRowHeight="12.75"/>
  <cols>
    <col min="1" max="1" width="1.85546875" customWidth="1"/>
    <col min="3" max="3" width="11" customWidth="1"/>
    <col min="8" max="8" width="2" customWidth="1"/>
    <col min="9" max="9" width="9.42578125" customWidth="1"/>
    <col min="11" max="11" width="2" customWidth="1"/>
    <col min="15" max="15" width="10.140625" bestFit="1" customWidth="1"/>
    <col min="16" max="16" width="1.5703125" customWidth="1"/>
  </cols>
  <sheetData>
    <row r="1" spans="2:15">
      <c r="B1" s="537" t="str">
        <f>IF('1'!K4="","Application Name-From Page 1",'1'!K4)</f>
        <v>Application Name-From Page 1</v>
      </c>
      <c r="C1" s="537"/>
      <c r="D1" s="537"/>
      <c r="E1" s="537"/>
      <c r="F1" s="537"/>
      <c r="G1" s="537"/>
      <c r="H1" s="537"/>
      <c r="I1" s="537"/>
      <c r="J1" s="537"/>
      <c r="N1" s="518"/>
      <c r="O1" s="518"/>
    </row>
    <row r="3" spans="2:15" ht="15.75">
      <c r="B3" s="5" t="s">
        <v>373</v>
      </c>
      <c r="C3" s="3"/>
      <c r="D3" s="3"/>
      <c r="E3" s="3"/>
      <c r="F3" s="3"/>
      <c r="G3" s="3"/>
      <c r="H3" s="3"/>
      <c r="I3" s="3"/>
      <c r="J3" s="3"/>
      <c r="K3" s="3"/>
      <c r="L3" s="3"/>
      <c r="M3" s="3"/>
      <c r="N3" s="3"/>
      <c r="O3" s="3"/>
    </row>
    <row r="4" spans="2:15">
      <c r="B4" s="4" t="s">
        <v>383</v>
      </c>
      <c r="I4" s="4" t="s">
        <v>26</v>
      </c>
      <c r="L4" s="4" t="s">
        <v>27</v>
      </c>
    </row>
    <row r="5" spans="2:15" ht="18" customHeight="1">
      <c r="B5" s="521"/>
      <c r="C5" s="522"/>
      <c r="D5" s="522"/>
      <c r="E5" s="522"/>
      <c r="F5" s="522"/>
      <c r="G5" s="523"/>
      <c r="I5" s="535"/>
      <c r="J5" s="536"/>
      <c r="L5" s="532"/>
      <c r="M5" s="533"/>
      <c r="N5" s="533"/>
      <c r="O5" s="534"/>
    </row>
    <row r="6" spans="2:15" ht="4.5" customHeight="1"/>
    <row r="7" spans="2:15" ht="18" customHeight="1">
      <c r="B7" s="521"/>
      <c r="C7" s="522"/>
      <c r="D7" s="522"/>
      <c r="E7" s="522"/>
      <c r="F7" s="522"/>
      <c r="G7" s="523"/>
      <c r="I7" s="535"/>
      <c r="J7" s="536"/>
      <c r="L7" s="532"/>
      <c r="M7" s="533"/>
      <c r="N7" s="533"/>
      <c r="O7" s="534"/>
    </row>
    <row r="8" spans="2:15" ht="4.5" customHeight="1"/>
    <row r="9" spans="2:15" ht="18" customHeight="1">
      <c r="B9" s="521"/>
      <c r="C9" s="522"/>
      <c r="D9" s="522"/>
      <c r="E9" s="522"/>
      <c r="F9" s="522"/>
      <c r="G9" s="523"/>
      <c r="I9" s="535"/>
      <c r="J9" s="536"/>
      <c r="L9" s="532"/>
      <c r="M9" s="533"/>
      <c r="N9" s="533"/>
      <c r="O9" s="534"/>
    </row>
    <row r="10" spans="2:15" ht="4.5" customHeight="1"/>
    <row r="11" spans="2:15" ht="18" customHeight="1">
      <c r="B11" s="521"/>
      <c r="C11" s="522"/>
      <c r="D11" s="522"/>
      <c r="E11" s="522"/>
      <c r="F11" s="522"/>
      <c r="G11" s="523"/>
      <c r="I11" s="535"/>
      <c r="J11" s="536"/>
      <c r="L11" s="532"/>
      <c r="M11" s="533"/>
      <c r="N11" s="533"/>
      <c r="O11" s="534"/>
    </row>
    <row r="12" spans="2:15" ht="4.5" customHeight="1"/>
    <row r="13" spans="2:15" ht="18" customHeight="1">
      <c r="B13" s="521"/>
      <c r="C13" s="522"/>
      <c r="D13" s="522"/>
      <c r="E13" s="522"/>
      <c r="F13" s="522"/>
      <c r="G13" s="523"/>
      <c r="I13" s="535"/>
      <c r="J13" s="536"/>
      <c r="L13" s="532"/>
      <c r="M13" s="533"/>
      <c r="N13" s="533"/>
      <c r="O13" s="534"/>
    </row>
    <row r="14" spans="2:15" ht="4.5" customHeight="1"/>
    <row r="15" spans="2:15" ht="18" customHeight="1">
      <c r="B15" s="521"/>
      <c r="C15" s="522"/>
      <c r="D15" s="522"/>
      <c r="E15" s="522"/>
      <c r="F15" s="522"/>
      <c r="G15" s="523"/>
      <c r="I15" s="535"/>
      <c r="J15" s="536"/>
      <c r="L15" s="532"/>
      <c r="M15" s="533"/>
      <c r="N15" s="533"/>
      <c r="O15" s="534"/>
    </row>
    <row r="16" spans="2:15" ht="13.5" thickBot="1">
      <c r="B16" s="6"/>
      <c r="C16" s="6"/>
      <c r="D16" s="6"/>
      <c r="E16" s="6"/>
      <c r="F16" s="6"/>
      <c r="G16" s="6"/>
      <c r="H16" s="6"/>
      <c r="I16" s="6"/>
      <c r="J16" s="6"/>
      <c r="K16" s="6"/>
      <c r="L16" s="6"/>
      <c r="M16" s="6"/>
      <c r="N16" s="6"/>
      <c r="O16" s="6"/>
    </row>
    <row r="17" spans="2:15" ht="4.5" customHeight="1" thickTop="1"/>
    <row r="18" spans="2:15" ht="18" customHeight="1">
      <c r="B18" s="21" t="s">
        <v>385</v>
      </c>
      <c r="C18" s="20"/>
      <c r="D18" s="521"/>
      <c r="E18" s="522"/>
      <c r="F18" s="522"/>
      <c r="G18" s="523"/>
      <c r="I18" s="12" t="s">
        <v>28</v>
      </c>
      <c r="J18" s="391"/>
      <c r="L18" s="12" t="s">
        <v>29</v>
      </c>
      <c r="M18" s="391"/>
    </row>
    <row r="19" spans="2:15" ht="4.5" customHeight="1"/>
    <row r="20" spans="2:15" ht="18" customHeight="1">
      <c r="B20" s="528" t="s">
        <v>393</v>
      </c>
      <c r="C20" s="520"/>
      <c r="D20" s="521"/>
      <c r="E20" s="522"/>
      <c r="F20" s="522"/>
      <c r="G20" s="523"/>
      <c r="I20" s="519" t="s">
        <v>178</v>
      </c>
      <c r="J20" s="524"/>
      <c r="K20" s="520"/>
      <c r="L20" s="521"/>
      <c r="M20" s="522"/>
      <c r="N20" s="522"/>
      <c r="O20" s="523"/>
    </row>
    <row r="21" spans="2:15" ht="18" customHeight="1">
      <c r="B21" s="528" t="s">
        <v>177</v>
      </c>
      <c r="C21" s="520"/>
      <c r="D21" s="521"/>
      <c r="E21" s="522"/>
      <c r="F21" s="522"/>
      <c r="G21" s="523"/>
      <c r="I21" s="519" t="s">
        <v>179</v>
      </c>
      <c r="J21" s="524"/>
      <c r="K21" s="520"/>
      <c r="L21" s="525"/>
      <c r="M21" s="526"/>
      <c r="N21" s="526"/>
      <c r="O21" s="527"/>
    </row>
    <row r="22" spans="2:15" ht="18" customHeight="1">
      <c r="B22" s="519" t="s">
        <v>392</v>
      </c>
      <c r="C22" s="520"/>
      <c r="D22" s="521"/>
      <c r="E22" s="522"/>
      <c r="F22" s="522"/>
      <c r="G22" s="523"/>
      <c r="I22" s="519" t="s">
        <v>180</v>
      </c>
      <c r="J22" s="524"/>
      <c r="K22" s="520"/>
      <c r="L22" s="525"/>
      <c r="M22" s="526"/>
      <c r="N22" s="526"/>
      <c r="O22" s="527"/>
    </row>
    <row r="23" spans="2:15" ht="18" customHeight="1">
      <c r="B23" s="528" t="s">
        <v>394</v>
      </c>
      <c r="C23" s="520"/>
      <c r="D23" s="521"/>
      <c r="E23" s="522"/>
      <c r="F23" s="522"/>
      <c r="G23" s="523"/>
      <c r="I23" s="519" t="s">
        <v>181</v>
      </c>
      <c r="J23" s="524"/>
      <c r="K23" s="520"/>
      <c r="L23" s="529"/>
      <c r="M23" s="522"/>
      <c r="N23" s="522"/>
      <c r="O23" s="523"/>
    </row>
    <row r="24" spans="2:15" ht="4.5" customHeight="1" thickBot="1">
      <c r="B24" s="6"/>
      <c r="C24" s="6"/>
      <c r="D24" s="6"/>
      <c r="E24" s="6"/>
      <c r="F24" s="6"/>
      <c r="G24" s="6"/>
      <c r="H24" s="6"/>
      <c r="I24" s="6"/>
      <c r="J24" s="6"/>
      <c r="K24" s="6"/>
      <c r="L24" s="6"/>
      <c r="M24" s="6"/>
      <c r="N24" s="6"/>
      <c r="O24" s="6"/>
    </row>
    <row r="25" spans="2:15" ht="4.5" customHeight="1" thickTop="1"/>
    <row r="26" spans="2:15" ht="18" customHeight="1">
      <c r="B26" s="530" t="s">
        <v>182</v>
      </c>
      <c r="C26" s="531"/>
      <c r="D26" s="521"/>
      <c r="E26" s="522"/>
      <c r="F26" s="522"/>
      <c r="G26" s="523"/>
      <c r="I26" s="12" t="s">
        <v>28</v>
      </c>
      <c r="J26" s="391"/>
      <c r="L26" s="12" t="s">
        <v>29</v>
      </c>
      <c r="M26" s="391"/>
    </row>
    <row r="27" spans="2:15" ht="4.5" customHeight="1"/>
    <row r="28" spans="2:15" ht="18" customHeight="1">
      <c r="B28" s="528" t="s">
        <v>393</v>
      </c>
      <c r="C28" s="520"/>
      <c r="D28" s="521"/>
      <c r="E28" s="522"/>
      <c r="F28" s="522"/>
      <c r="G28" s="523"/>
      <c r="I28" s="519" t="s">
        <v>178</v>
      </c>
      <c r="J28" s="524"/>
      <c r="K28" s="520"/>
      <c r="L28" s="521"/>
      <c r="M28" s="522"/>
      <c r="N28" s="522"/>
      <c r="O28" s="523"/>
    </row>
    <row r="29" spans="2:15" ht="18" customHeight="1">
      <c r="B29" s="528" t="s">
        <v>177</v>
      </c>
      <c r="C29" s="520"/>
      <c r="D29" s="521"/>
      <c r="E29" s="522"/>
      <c r="F29" s="522"/>
      <c r="G29" s="523"/>
      <c r="I29" s="519" t="s">
        <v>179</v>
      </c>
      <c r="J29" s="524"/>
      <c r="K29" s="520"/>
      <c r="L29" s="525"/>
      <c r="M29" s="526"/>
      <c r="N29" s="526"/>
      <c r="O29" s="527"/>
    </row>
    <row r="30" spans="2:15" ht="18" customHeight="1">
      <c r="B30" s="519" t="s">
        <v>392</v>
      </c>
      <c r="C30" s="520"/>
      <c r="D30" s="521"/>
      <c r="E30" s="522"/>
      <c r="F30" s="522"/>
      <c r="G30" s="523"/>
      <c r="I30" s="519" t="s">
        <v>180</v>
      </c>
      <c r="J30" s="524"/>
      <c r="K30" s="520"/>
      <c r="L30" s="525"/>
      <c r="M30" s="526"/>
      <c r="N30" s="526"/>
      <c r="O30" s="527"/>
    </row>
    <row r="31" spans="2:15" ht="18" customHeight="1">
      <c r="B31" s="528" t="s">
        <v>394</v>
      </c>
      <c r="C31" s="520"/>
      <c r="D31" s="521"/>
      <c r="E31" s="522"/>
      <c r="F31" s="522"/>
      <c r="G31" s="523"/>
      <c r="I31" s="519" t="s">
        <v>181</v>
      </c>
      <c r="J31" s="524"/>
      <c r="K31" s="520"/>
      <c r="L31" s="529"/>
      <c r="M31" s="522"/>
      <c r="N31" s="522"/>
      <c r="O31" s="523"/>
    </row>
    <row r="32" spans="2:15" ht="4.5" customHeight="1" thickBot="1">
      <c r="B32" s="6"/>
      <c r="C32" s="6"/>
      <c r="D32" s="6"/>
      <c r="E32" s="6"/>
      <c r="F32" s="6"/>
      <c r="G32" s="6"/>
      <c r="H32" s="6"/>
      <c r="I32" s="6"/>
      <c r="J32" s="6"/>
      <c r="K32" s="6"/>
      <c r="L32" s="6"/>
      <c r="M32" s="6"/>
      <c r="N32" s="6"/>
      <c r="O32" s="6"/>
    </row>
    <row r="33" spans="2:15" ht="4.5" customHeight="1" thickTop="1"/>
    <row r="34" spans="2:15" ht="18" customHeight="1">
      <c r="B34" s="530" t="s">
        <v>182</v>
      </c>
      <c r="C34" s="531"/>
      <c r="D34" s="521"/>
      <c r="E34" s="522"/>
      <c r="F34" s="522"/>
      <c r="G34" s="523"/>
      <c r="I34" s="12" t="s">
        <v>28</v>
      </c>
      <c r="J34" s="391"/>
      <c r="L34" s="12" t="s">
        <v>29</v>
      </c>
      <c r="M34" s="391"/>
    </row>
    <row r="35" spans="2:15" ht="4.5" customHeight="1"/>
    <row r="36" spans="2:15" ht="18" customHeight="1">
      <c r="B36" s="528" t="s">
        <v>393</v>
      </c>
      <c r="C36" s="520"/>
      <c r="D36" s="521"/>
      <c r="E36" s="522"/>
      <c r="F36" s="522"/>
      <c r="G36" s="523"/>
      <c r="I36" s="519" t="s">
        <v>178</v>
      </c>
      <c r="J36" s="524"/>
      <c r="K36" s="520"/>
      <c r="L36" s="521"/>
      <c r="M36" s="522"/>
      <c r="N36" s="522"/>
      <c r="O36" s="523"/>
    </row>
    <row r="37" spans="2:15" ht="18" customHeight="1">
      <c r="B37" s="528" t="s">
        <v>177</v>
      </c>
      <c r="C37" s="520"/>
      <c r="D37" s="521"/>
      <c r="E37" s="522"/>
      <c r="F37" s="522"/>
      <c r="G37" s="523"/>
      <c r="I37" s="519" t="s">
        <v>179</v>
      </c>
      <c r="J37" s="524"/>
      <c r="K37" s="520"/>
      <c r="L37" s="525"/>
      <c r="M37" s="526"/>
      <c r="N37" s="526"/>
      <c r="O37" s="527"/>
    </row>
    <row r="38" spans="2:15" ht="18" customHeight="1">
      <c r="B38" s="519" t="s">
        <v>392</v>
      </c>
      <c r="C38" s="520"/>
      <c r="D38" s="521"/>
      <c r="E38" s="522"/>
      <c r="F38" s="522"/>
      <c r="G38" s="523"/>
      <c r="I38" s="519" t="s">
        <v>180</v>
      </c>
      <c r="J38" s="524"/>
      <c r="K38" s="520"/>
      <c r="L38" s="525"/>
      <c r="M38" s="526"/>
      <c r="N38" s="526"/>
      <c r="O38" s="527"/>
    </row>
    <row r="39" spans="2:15" ht="18" customHeight="1">
      <c r="B39" s="528" t="s">
        <v>394</v>
      </c>
      <c r="C39" s="520"/>
      <c r="D39" s="521"/>
      <c r="E39" s="522"/>
      <c r="F39" s="522"/>
      <c r="G39" s="523"/>
      <c r="I39" s="519" t="s">
        <v>181</v>
      </c>
      <c r="J39" s="524"/>
      <c r="K39" s="520"/>
      <c r="L39" s="529"/>
      <c r="M39" s="522"/>
      <c r="N39" s="522"/>
      <c r="O39" s="523"/>
    </row>
    <row r="40" spans="2:15" ht="4.5" customHeight="1" thickBot="1">
      <c r="B40" s="6"/>
      <c r="C40" s="6"/>
      <c r="D40" s="6"/>
      <c r="E40" s="6"/>
      <c r="F40" s="6"/>
      <c r="G40" s="6"/>
      <c r="H40" s="6"/>
      <c r="I40" s="6"/>
      <c r="J40" s="6"/>
      <c r="K40" s="6"/>
      <c r="L40" s="6"/>
      <c r="M40" s="6"/>
      <c r="N40" s="6"/>
      <c r="O40" s="6"/>
    </row>
    <row r="41" spans="2:15" ht="4.5" customHeight="1" thickTop="1"/>
    <row r="42" spans="2:15" ht="18" customHeight="1">
      <c r="B42" s="530" t="s">
        <v>183</v>
      </c>
      <c r="C42" s="531"/>
      <c r="D42" s="521"/>
      <c r="E42" s="522"/>
      <c r="F42" s="522"/>
      <c r="G42" s="523"/>
      <c r="I42" s="157"/>
      <c r="J42" s="156"/>
      <c r="K42" s="8"/>
      <c r="L42" s="157"/>
      <c r="M42" s="156"/>
      <c r="N42" s="8"/>
    </row>
    <row r="43" spans="2:15" ht="4.5" customHeight="1"/>
    <row r="44" spans="2:15" ht="18" customHeight="1">
      <c r="B44" s="528" t="s">
        <v>393</v>
      </c>
      <c r="C44" s="520"/>
      <c r="D44" s="521"/>
      <c r="E44" s="522"/>
      <c r="F44" s="522"/>
      <c r="G44" s="523"/>
      <c r="I44" s="519" t="s">
        <v>178</v>
      </c>
      <c r="J44" s="524"/>
      <c r="K44" s="520"/>
      <c r="L44" s="521"/>
      <c r="M44" s="522"/>
      <c r="N44" s="522"/>
      <c r="O44" s="523"/>
    </row>
    <row r="45" spans="2:15" ht="18" customHeight="1">
      <c r="B45" s="528" t="s">
        <v>177</v>
      </c>
      <c r="C45" s="520"/>
      <c r="D45" s="521"/>
      <c r="E45" s="522"/>
      <c r="F45" s="522"/>
      <c r="G45" s="523"/>
      <c r="I45" s="519" t="s">
        <v>179</v>
      </c>
      <c r="J45" s="524"/>
      <c r="K45" s="520"/>
      <c r="L45" s="525"/>
      <c r="M45" s="526"/>
      <c r="N45" s="526"/>
      <c r="O45" s="527"/>
    </row>
    <row r="46" spans="2:15" ht="18" customHeight="1">
      <c r="B46" s="519" t="s">
        <v>392</v>
      </c>
      <c r="C46" s="520"/>
      <c r="D46" s="521"/>
      <c r="E46" s="522"/>
      <c r="F46" s="522"/>
      <c r="G46" s="523"/>
      <c r="I46" s="519" t="s">
        <v>180</v>
      </c>
      <c r="J46" s="524"/>
      <c r="K46" s="520"/>
      <c r="L46" s="525"/>
      <c r="M46" s="526"/>
      <c r="N46" s="526"/>
      <c r="O46" s="527"/>
    </row>
    <row r="47" spans="2:15" ht="18" customHeight="1">
      <c r="B47" s="528" t="s">
        <v>394</v>
      </c>
      <c r="C47" s="520"/>
      <c r="D47" s="521"/>
      <c r="E47" s="522"/>
      <c r="F47" s="522"/>
      <c r="G47" s="523"/>
      <c r="I47" s="519" t="s">
        <v>181</v>
      </c>
      <c r="J47" s="524"/>
      <c r="K47" s="520"/>
      <c r="L47" s="529"/>
      <c r="M47" s="522"/>
      <c r="N47" s="522"/>
      <c r="O47" s="523"/>
    </row>
    <row r="48" spans="2:15" ht="4.5" customHeight="1" thickBot="1">
      <c r="B48" s="6"/>
      <c r="C48" s="6"/>
      <c r="D48" s="6"/>
      <c r="E48" s="6"/>
      <c r="F48" s="6"/>
      <c r="G48" s="6"/>
      <c r="H48" s="6"/>
      <c r="I48" s="6"/>
      <c r="J48" s="6"/>
      <c r="K48" s="6"/>
      <c r="L48" s="6"/>
      <c r="M48" s="6"/>
      <c r="N48" s="6"/>
      <c r="O48" s="6"/>
    </row>
    <row r="49" spans="2:15" ht="4.5" customHeight="1" thickTop="1"/>
    <row r="50" spans="2:15" ht="4.5" customHeight="1"/>
    <row r="51" spans="2:15" ht="18" customHeight="1">
      <c r="B51" s="530" t="s">
        <v>184</v>
      </c>
      <c r="C51" s="531"/>
      <c r="D51" s="521"/>
      <c r="E51" s="522"/>
      <c r="F51" s="522"/>
      <c r="G51" s="523"/>
      <c r="I51" s="157"/>
      <c r="J51" s="156"/>
      <c r="K51" s="8"/>
      <c r="L51" s="157"/>
      <c r="M51" s="156"/>
      <c r="N51" s="8"/>
    </row>
    <row r="52" spans="2:15" ht="4.5" customHeight="1"/>
    <row r="53" spans="2:15" ht="18" customHeight="1">
      <c r="B53" s="528" t="s">
        <v>393</v>
      </c>
      <c r="C53" s="520"/>
      <c r="D53" s="521"/>
      <c r="E53" s="522"/>
      <c r="F53" s="522"/>
      <c r="G53" s="523"/>
      <c r="I53" s="519" t="s">
        <v>178</v>
      </c>
      <c r="J53" s="524"/>
      <c r="K53" s="520"/>
      <c r="L53" s="521"/>
      <c r="M53" s="522"/>
      <c r="N53" s="522"/>
      <c r="O53" s="523"/>
    </row>
    <row r="54" spans="2:15" ht="18" customHeight="1">
      <c r="B54" s="528" t="s">
        <v>177</v>
      </c>
      <c r="C54" s="520"/>
      <c r="D54" s="521"/>
      <c r="E54" s="522"/>
      <c r="F54" s="522"/>
      <c r="G54" s="523"/>
      <c r="I54" s="519" t="s">
        <v>179</v>
      </c>
      <c r="J54" s="524"/>
      <c r="K54" s="520"/>
      <c r="L54" s="525"/>
      <c r="M54" s="526"/>
      <c r="N54" s="526"/>
      <c r="O54" s="527"/>
    </row>
    <row r="55" spans="2:15" ht="18" customHeight="1">
      <c r="B55" s="519" t="s">
        <v>392</v>
      </c>
      <c r="C55" s="520"/>
      <c r="D55" s="521"/>
      <c r="E55" s="522"/>
      <c r="F55" s="522"/>
      <c r="G55" s="523"/>
      <c r="I55" s="519" t="s">
        <v>180</v>
      </c>
      <c r="J55" s="524"/>
      <c r="K55" s="520"/>
      <c r="L55" s="525"/>
      <c r="M55" s="526"/>
      <c r="N55" s="526"/>
      <c r="O55" s="527"/>
    </row>
    <row r="56" spans="2:15" ht="18" customHeight="1">
      <c r="B56" s="528" t="s">
        <v>394</v>
      </c>
      <c r="C56" s="520"/>
      <c r="D56" s="521"/>
      <c r="E56" s="522"/>
      <c r="F56" s="522"/>
      <c r="G56" s="523"/>
      <c r="I56" s="519" t="s">
        <v>181</v>
      </c>
      <c r="J56" s="524"/>
      <c r="K56" s="520"/>
      <c r="L56" s="529"/>
      <c r="M56" s="522"/>
      <c r="N56" s="522"/>
      <c r="O56" s="523"/>
    </row>
    <row r="57" spans="2:15" ht="4.5" customHeight="1" thickBot="1">
      <c r="B57" s="6"/>
      <c r="C57" s="6"/>
      <c r="D57" s="6"/>
      <c r="E57" s="6"/>
      <c r="F57" s="6"/>
      <c r="G57" s="6"/>
      <c r="H57" s="6"/>
      <c r="I57" s="6"/>
      <c r="J57" s="6"/>
      <c r="K57" s="6"/>
      <c r="L57" s="6"/>
      <c r="M57" s="6"/>
      <c r="N57" s="6"/>
      <c r="O57" s="6"/>
    </row>
    <row r="58" spans="2:15" ht="4.5" customHeight="1" thickTop="1"/>
    <row r="59" spans="2:15" ht="18" customHeight="1">
      <c r="B59" s="530" t="s">
        <v>185</v>
      </c>
      <c r="C59" s="531"/>
      <c r="D59" s="521"/>
      <c r="E59" s="522"/>
      <c r="F59" s="522"/>
      <c r="G59" s="523"/>
      <c r="I59" s="157"/>
      <c r="J59" s="156"/>
      <c r="K59" s="8"/>
      <c r="L59" s="157"/>
      <c r="M59" s="156"/>
      <c r="N59" s="8"/>
    </row>
    <row r="60" spans="2:15" ht="4.5" customHeight="1"/>
    <row r="61" spans="2:15" ht="18" customHeight="1">
      <c r="B61" s="528" t="s">
        <v>393</v>
      </c>
      <c r="C61" s="520"/>
      <c r="D61" s="521"/>
      <c r="E61" s="522"/>
      <c r="F61" s="522"/>
      <c r="G61" s="523"/>
      <c r="I61" s="519" t="s">
        <v>178</v>
      </c>
      <c r="J61" s="524"/>
      <c r="K61" s="520"/>
      <c r="L61" s="521"/>
      <c r="M61" s="522"/>
      <c r="N61" s="522"/>
      <c r="O61" s="523"/>
    </row>
    <row r="62" spans="2:15" ht="18" customHeight="1">
      <c r="B62" s="528" t="s">
        <v>177</v>
      </c>
      <c r="C62" s="520"/>
      <c r="D62" s="521"/>
      <c r="E62" s="522"/>
      <c r="F62" s="522"/>
      <c r="G62" s="523"/>
      <c r="I62" s="519" t="s">
        <v>179</v>
      </c>
      <c r="J62" s="524"/>
      <c r="K62" s="520"/>
      <c r="L62" s="525"/>
      <c r="M62" s="526"/>
      <c r="N62" s="526"/>
      <c r="O62" s="527"/>
    </row>
    <row r="63" spans="2:15" ht="18" customHeight="1">
      <c r="B63" s="519" t="s">
        <v>392</v>
      </c>
      <c r="C63" s="520"/>
      <c r="D63" s="521"/>
      <c r="E63" s="522"/>
      <c r="F63" s="522"/>
      <c r="G63" s="523"/>
      <c r="I63" s="519" t="s">
        <v>180</v>
      </c>
      <c r="J63" s="524"/>
      <c r="K63" s="520"/>
      <c r="L63" s="525"/>
      <c r="M63" s="526"/>
      <c r="N63" s="526"/>
      <c r="O63" s="527"/>
    </row>
    <row r="64" spans="2:15" ht="18" customHeight="1">
      <c r="B64" s="528" t="s">
        <v>394</v>
      </c>
      <c r="C64" s="520"/>
      <c r="D64" s="521"/>
      <c r="E64" s="522"/>
      <c r="F64" s="522"/>
      <c r="G64" s="523"/>
      <c r="I64" s="519" t="s">
        <v>181</v>
      </c>
      <c r="J64" s="524"/>
      <c r="K64" s="520"/>
      <c r="L64" s="529"/>
      <c r="M64" s="522"/>
      <c r="N64" s="522"/>
      <c r="O64" s="523"/>
    </row>
    <row r="65" spans="2:15" ht="18" customHeight="1">
      <c r="B65" s="239"/>
      <c r="C65" s="229"/>
      <c r="D65" s="238"/>
      <c r="E65" s="238"/>
      <c r="F65" s="238"/>
      <c r="G65" s="238"/>
      <c r="H65" s="188"/>
      <c r="I65" s="239"/>
      <c r="J65" s="239"/>
      <c r="K65" s="239"/>
      <c r="L65" s="240"/>
      <c r="M65" s="238"/>
      <c r="N65" s="238"/>
      <c r="O65" s="238"/>
    </row>
    <row r="66" spans="2:15" ht="4.5" customHeight="1" thickBot="1">
      <c r="B66" s="237"/>
      <c r="C66" s="237"/>
      <c r="D66" s="237"/>
      <c r="E66" s="237"/>
      <c r="F66" s="237"/>
      <c r="G66" s="237"/>
      <c r="H66" s="237"/>
      <c r="I66" s="237"/>
      <c r="J66" s="237"/>
      <c r="K66" s="237"/>
      <c r="L66" s="237"/>
      <c r="M66" s="237"/>
      <c r="N66" s="237"/>
      <c r="O66" s="237"/>
    </row>
    <row r="67" spans="2:15" ht="13.5" thickTop="1">
      <c r="B67" s="538">
        <f ca="1">NOW()</f>
        <v>44704.603637268519</v>
      </c>
      <c r="C67" s="538"/>
      <c r="D67" s="538"/>
      <c r="O67" t="s">
        <v>36</v>
      </c>
    </row>
  </sheetData>
  <sheetProtection algorithmName="SHA-512" hashValue="wAV7Q/OCjreW5/3ehj6Ss8FKRmETxwaDAqA0VUxHPSUncFiZHUwZNiR7Rf9DHCKGFDFOE2LH9zBQjkklf6pGdA==" saltValue="9nkw/zZL5zVkmn5fPgp9oA==" spinCount="100000" sheet="1" objects="1" scenarios="1"/>
  <mergeCells count="128">
    <mergeCell ref="B1:J1"/>
    <mergeCell ref="B67:D67"/>
    <mergeCell ref="I13:J13"/>
    <mergeCell ref="B22:C22"/>
    <mergeCell ref="B23:C23"/>
    <mergeCell ref="D22:G22"/>
    <mergeCell ref="D23:G23"/>
    <mergeCell ref="I22:K22"/>
    <mergeCell ref="B13:G13"/>
    <mergeCell ref="I15:J15"/>
    <mergeCell ref="B15:G15"/>
    <mergeCell ref="D42:G42"/>
    <mergeCell ref="I46:K46"/>
    <mergeCell ref="B47:C47"/>
    <mergeCell ref="D47:G47"/>
    <mergeCell ref="I47:K47"/>
    <mergeCell ref="B54:C54"/>
    <mergeCell ref="D54:G54"/>
    <mergeCell ref="I54:K54"/>
    <mergeCell ref="B59:C59"/>
    <mergeCell ref="D59:G59"/>
    <mergeCell ref="D61:G61"/>
    <mergeCell ref="I61:K61"/>
    <mergeCell ref="B64:C64"/>
    <mergeCell ref="B37:C37"/>
    <mergeCell ref="D37:G37"/>
    <mergeCell ref="I37:K37"/>
    <mergeCell ref="B39:C39"/>
    <mergeCell ref="D39:G39"/>
    <mergeCell ref="I39:K39"/>
    <mergeCell ref="B46:C46"/>
    <mergeCell ref="D46:G46"/>
    <mergeCell ref="B51:C51"/>
    <mergeCell ref="L5:O5"/>
    <mergeCell ref="L7:O7"/>
    <mergeCell ref="L9:O9"/>
    <mergeCell ref="L11:O11"/>
    <mergeCell ref="L13:O13"/>
    <mergeCell ref="L15:O15"/>
    <mergeCell ref="D20:G20"/>
    <mergeCell ref="D21:G21"/>
    <mergeCell ref="I20:K20"/>
    <mergeCell ref="I21:K21"/>
    <mergeCell ref="D18:G18"/>
    <mergeCell ref="L20:O20"/>
    <mergeCell ref="L21:O21"/>
    <mergeCell ref="I5:J5"/>
    <mergeCell ref="I7:J7"/>
    <mergeCell ref="I9:J9"/>
    <mergeCell ref="I11:J11"/>
    <mergeCell ref="B5:G5"/>
    <mergeCell ref="B7:G7"/>
    <mergeCell ref="B9:G9"/>
    <mergeCell ref="B11:G11"/>
    <mergeCell ref="B20:C20"/>
    <mergeCell ref="B21:C21"/>
    <mergeCell ref="L30:O30"/>
    <mergeCell ref="L22:O22"/>
    <mergeCell ref="L23:O23"/>
    <mergeCell ref="B28:C28"/>
    <mergeCell ref="D28:G28"/>
    <mergeCell ref="I28:K28"/>
    <mergeCell ref="L28:O28"/>
    <mergeCell ref="B26:C26"/>
    <mergeCell ref="D26:G26"/>
    <mergeCell ref="B29:C29"/>
    <mergeCell ref="D29:G29"/>
    <mergeCell ref="I29:K29"/>
    <mergeCell ref="L29:O29"/>
    <mergeCell ref="B30:C30"/>
    <mergeCell ref="D30:G30"/>
    <mergeCell ref="I23:K23"/>
    <mergeCell ref="I30:K30"/>
    <mergeCell ref="B31:C31"/>
    <mergeCell ref="D31:G31"/>
    <mergeCell ref="I31:K31"/>
    <mergeCell ref="L31:O31"/>
    <mergeCell ref="B34:C34"/>
    <mergeCell ref="B36:C36"/>
    <mergeCell ref="D36:G36"/>
    <mergeCell ref="I36:K36"/>
    <mergeCell ref="D34:G34"/>
    <mergeCell ref="L36:O36"/>
    <mergeCell ref="I64:K64"/>
    <mergeCell ref="L64:O64"/>
    <mergeCell ref="B61:C61"/>
    <mergeCell ref="L61:O61"/>
    <mergeCell ref="B62:C62"/>
    <mergeCell ref="D62:G62"/>
    <mergeCell ref="I62:K62"/>
    <mergeCell ref="L62:O62"/>
    <mergeCell ref="L39:O39"/>
    <mergeCell ref="B42:C42"/>
    <mergeCell ref="B44:C44"/>
    <mergeCell ref="D44:G44"/>
    <mergeCell ref="I44:K44"/>
    <mergeCell ref="L44:O44"/>
    <mergeCell ref="D45:G45"/>
    <mergeCell ref="I45:K45"/>
    <mergeCell ref="L45:O45"/>
    <mergeCell ref="D64:G64"/>
    <mergeCell ref="B53:C53"/>
    <mergeCell ref="D53:G53"/>
    <mergeCell ref="I53:K53"/>
    <mergeCell ref="N1:O1"/>
    <mergeCell ref="B63:C63"/>
    <mergeCell ref="D63:G63"/>
    <mergeCell ref="I63:K63"/>
    <mergeCell ref="L63:O63"/>
    <mergeCell ref="L54:O54"/>
    <mergeCell ref="B55:C55"/>
    <mergeCell ref="D55:G55"/>
    <mergeCell ref="I55:K55"/>
    <mergeCell ref="L55:O55"/>
    <mergeCell ref="B56:C56"/>
    <mergeCell ref="D56:G56"/>
    <mergeCell ref="I56:K56"/>
    <mergeCell ref="L56:O56"/>
    <mergeCell ref="L47:O47"/>
    <mergeCell ref="B45:C45"/>
    <mergeCell ref="D51:G51"/>
    <mergeCell ref="L53:O53"/>
    <mergeCell ref="L46:O46"/>
    <mergeCell ref="L37:O37"/>
    <mergeCell ref="B38:C38"/>
    <mergeCell ref="D38:G38"/>
    <mergeCell ref="I38:K38"/>
    <mergeCell ref="L38:O38"/>
  </mergeCells>
  <phoneticPr fontId="4" type="noConversion"/>
  <dataValidations count="1">
    <dataValidation type="list" allowBlank="1" showInputMessage="1" showErrorMessage="1" sqref="J18 M18 J26 M26 J34 M34" xr:uid="{00000000-0002-0000-0200-000000000000}">
      <formula1>"X"</formula1>
    </dataValidation>
  </dataValidations>
  <pageMargins left="0.75" right="0.39" top="0.4" bottom="0.37" header="0.36" footer="0.3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A66"/>
  <sheetViews>
    <sheetView zoomScaleNormal="100" workbookViewId="0">
      <selection activeCell="E19" sqref="E19"/>
    </sheetView>
  </sheetViews>
  <sheetFormatPr defaultRowHeight="12.75"/>
  <cols>
    <col min="1" max="1" width="2" style="102" customWidth="1"/>
    <col min="2" max="3" width="9.140625" style="102"/>
    <col min="4" max="4" width="6.42578125" style="102" customWidth="1"/>
    <col min="5" max="5" width="8.5703125" style="102" customWidth="1"/>
    <col min="6" max="6" width="8.28515625" style="102" customWidth="1"/>
    <col min="7" max="7" width="3.140625" style="102" customWidth="1"/>
    <col min="8" max="8" width="9" style="102" customWidth="1"/>
    <col min="9" max="9" width="7.7109375" style="102" customWidth="1"/>
    <col min="10" max="10" width="5.28515625" style="102" customWidth="1"/>
    <col min="11" max="11" width="4.28515625" style="102" customWidth="1"/>
    <col min="12" max="12" width="13.42578125" style="102" customWidth="1"/>
    <col min="13" max="13" width="5.42578125" style="102" customWidth="1"/>
    <col min="14" max="15" width="3.85546875" style="102" customWidth="1"/>
    <col min="16" max="16" width="4.42578125" style="102" customWidth="1"/>
    <col min="17" max="16384" width="9.140625" style="102"/>
  </cols>
  <sheetData>
    <row r="1" spans="2:27">
      <c r="B1" s="550" t="str">
        <f>IF('1'!K4="","Application Name-From Page 1",'1'!K4)</f>
        <v>Application Name-From Page 1</v>
      </c>
      <c r="C1" s="550"/>
      <c r="D1" s="550"/>
      <c r="E1" s="550"/>
      <c r="F1" s="550"/>
      <c r="G1" s="550"/>
      <c r="H1" s="550"/>
      <c r="I1" s="550"/>
      <c r="J1" s="550"/>
      <c r="N1" s="561"/>
      <c r="O1" s="561"/>
      <c r="P1" s="561"/>
      <c r="Q1" s="201"/>
      <c r="R1" s="201"/>
      <c r="S1" s="201"/>
      <c r="T1" s="201"/>
      <c r="U1" s="201"/>
      <c r="V1" s="201"/>
      <c r="W1" s="201"/>
      <c r="X1" s="201"/>
      <c r="Y1" s="201"/>
      <c r="Z1" s="201"/>
      <c r="AA1" s="201"/>
    </row>
    <row r="2" spans="2:27">
      <c r="Q2" s="201"/>
      <c r="R2" s="201"/>
      <c r="S2" s="201"/>
      <c r="T2" s="201"/>
      <c r="U2" s="201"/>
      <c r="V2" s="201"/>
      <c r="W2" s="201"/>
      <c r="X2" s="201"/>
      <c r="Y2" s="201"/>
      <c r="Z2" s="201"/>
      <c r="AA2" s="201"/>
    </row>
    <row r="3" spans="2:27" ht="15.75">
      <c r="B3" s="246"/>
      <c r="C3" s="247"/>
      <c r="D3" s="247"/>
      <c r="E3" s="247"/>
      <c r="F3" s="247"/>
      <c r="G3" s="247"/>
      <c r="H3" s="247"/>
      <c r="I3" s="247"/>
      <c r="J3" s="247"/>
      <c r="K3" s="247"/>
      <c r="L3" s="247"/>
      <c r="M3" s="247"/>
      <c r="N3" s="247"/>
      <c r="O3" s="247"/>
      <c r="P3" s="247"/>
      <c r="Q3" s="201"/>
      <c r="R3" s="201"/>
      <c r="S3" s="201"/>
      <c r="T3" s="201"/>
      <c r="U3" s="201"/>
      <c r="V3" s="201"/>
      <c r="W3" s="201"/>
      <c r="X3" s="201"/>
      <c r="Y3" s="201"/>
      <c r="Z3" s="201"/>
      <c r="AA3" s="201"/>
    </row>
    <row r="4" spans="2:27" ht="3.75" customHeight="1">
      <c r="Q4" s="201"/>
      <c r="R4" s="201"/>
      <c r="S4" s="201"/>
      <c r="T4" s="201"/>
      <c r="U4" s="201"/>
      <c r="V4" s="201"/>
      <c r="W4" s="201"/>
      <c r="X4" s="201"/>
      <c r="Y4" s="201"/>
      <c r="Z4" s="201"/>
      <c r="AA4" s="201"/>
    </row>
    <row r="5" spans="2:27">
      <c r="B5" s="201" t="s">
        <v>709</v>
      </c>
      <c r="K5" s="360">
        <f t="array" ref="K5">COUNTIF('1'!A32:A43,"&gt;0")</f>
        <v>0</v>
      </c>
      <c r="Q5" s="201"/>
      <c r="R5" s="201"/>
      <c r="S5" s="201"/>
      <c r="T5" s="201"/>
      <c r="U5" s="201"/>
      <c r="V5" s="201"/>
      <c r="W5" s="201"/>
      <c r="X5" s="201"/>
      <c r="Y5" s="201"/>
      <c r="Z5" s="201"/>
      <c r="AA5" s="201"/>
    </row>
    <row r="6" spans="2:27" ht="51" customHeight="1">
      <c r="B6" s="562" t="s">
        <v>468</v>
      </c>
      <c r="C6" s="562"/>
      <c r="D6" s="562"/>
      <c r="E6" s="562"/>
      <c r="F6" s="562"/>
      <c r="G6" s="562"/>
      <c r="H6" s="562"/>
      <c r="I6" s="562"/>
      <c r="J6" s="562"/>
      <c r="K6" s="562"/>
      <c r="L6" s="562"/>
      <c r="M6" s="562"/>
      <c r="N6" s="562"/>
      <c r="O6" s="562"/>
      <c r="P6" s="562"/>
      <c r="Q6" s="201"/>
      <c r="R6" s="201"/>
      <c r="S6" s="201"/>
      <c r="T6" s="201"/>
      <c r="U6" s="201"/>
      <c r="V6" s="201"/>
      <c r="W6" s="201"/>
      <c r="X6" s="201"/>
      <c r="Y6" s="201"/>
      <c r="Z6" s="201"/>
      <c r="AA6" s="201"/>
    </row>
    <row r="7" spans="2:27">
      <c r="B7" s="326" t="str">
        <f>"Enter in the number (1-"&amp;K5&amp;") listed next to the sites on tab 1  to indicate which property this page is for:"</f>
        <v>Enter in the number (1-0) listed next to the sites on tab 1  to indicate which property this page is for:</v>
      </c>
      <c r="C7" s="326"/>
      <c r="D7" s="326"/>
      <c r="E7" s="326"/>
      <c r="F7" s="326"/>
      <c r="G7" s="326"/>
      <c r="H7" s="326"/>
      <c r="I7" s="326"/>
      <c r="J7" s="326"/>
      <c r="K7" s="326"/>
      <c r="L7" s="326"/>
      <c r="M7" s="391"/>
      <c r="Q7" s="201"/>
      <c r="R7" s="201"/>
      <c r="S7" s="201"/>
      <c r="T7" s="201"/>
      <c r="U7" s="201"/>
      <c r="V7" s="201"/>
      <c r="W7" s="201"/>
      <c r="X7" s="201"/>
      <c r="Y7" s="201"/>
      <c r="Z7" s="201"/>
      <c r="AA7" s="201"/>
    </row>
    <row r="8" spans="2:27" ht="6.6" customHeight="1" thickBot="1">
      <c r="Q8" s="201"/>
      <c r="R8" s="201"/>
      <c r="S8" s="201"/>
      <c r="T8" s="201"/>
      <c r="U8" s="201"/>
      <c r="V8" s="201"/>
      <c r="W8" s="201"/>
      <c r="X8" s="201"/>
      <c r="Y8" s="201"/>
      <c r="Z8" s="201"/>
      <c r="AA8" s="201"/>
    </row>
    <row r="9" spans="2:27" ht="16.5" thickTop="1">
      <c r="B9" s="551" t="s">
        <v>693</v>
      </c>
      <c r="C9" s="551"/>
      <c r="D9" s="551"/>
      <c r="E9" s="551"/>
      <c r="F9" s="551"/>
      <c r="G9" s="551"/>
      <c r="H9" s="551"/>
      <c r="I9" s="551"/>
      <c r="J9" s="551"/>
      <c r="K9" s="551"/>
      <c r="L9" s="551"/>
      <c r="M9" s="247"/>
      <c r="N9" s="247"/>
      <c r="O9" s="247"/>
      <c r="P9" s="247"/>
      <c r="Q9" s="201"/>
      <c r="R9" s="201"/>
      <c r="S9" s="201"/>
      <c r="T9" s="201"/>
      <c r="U9" s="201"/>
      <c r="V9" s="201"/>
      <c r="W9" s="201"/>
      <c r="X9" s="201"/>
      <c r="Y9" s="201"/>
      <c r="Z9" s="201"/>
      <c r="AA9" s="201"/>
    </row>
    <row r="10" spans="2:27" ht="5.45" customHeight="1">
      <c r="Q10" s="201"/>
      <c r="R10" s="201"/>
      <c r="S10" s="201"/>
      <c r="T10" s="201"/>
      <c r="U10" s="201"/>
      <c r="V10" s="201"/>
      <c r="W10" s="201"/>
      <c r="X10" s="201"/>
      <c r="Y10" s="201"/>
      <c r="Z10" s="201"/>
      <c r="AA10" s="201"/>
    </row>
    <row r="11" spans="2:27">
      <c r="B11" s="201" t="s">
        <v>579</v>
      </c>
      <c r="C11" s="553" t="str">
        <f>IF(IFERROR(VLOOKUP(M7,'1'!A32:F43,2,FALSE),1)=1,"Address not on tab 1",IF(VLOOKUP(M7,'1'!A32:F43,2,FALSE)=0,"",VLOOKUP(M7,'1'!A32:F43,2,FALSE)))</f>
        <v/>
      </c>
      <c r="D11" s="553"/>
      <c r="E11" s="553"/>
      <c r="F11" s="553"/>
      <c r="H11" s="516" t="s">
        <v>31</v>
      </c>
      <c r="I11" s="517"/>
      <c r="J11" s="459"/>
      <c r="K11" s="459"/>
      <c r="Q11" s="201"/>
      <c r="R11" s="201"/>
      <c r="S11" s="201"/>
      <c r="T11" s="201"/>
      <c r="U11" s="201"/>
      <c r="V11" s="201"/>
      <c r="W11" s="201"/>
      <c r="X11" s="201"/>
      <c r="Y11" s="201"/>
      <c r="Z11" s="201"/>
      <c r="AA11" s="201"/>
    </row>
    <row r="12" spans="2:27" ht="6.6" customHeight="1">
      <c r="G12" s="325"/>
      <c r="I12" s="228"/>
      <c r="J12" s="228"/>
      <c r="L12" s="228"/>
      <c r="M12" s="228"/>
      <c r="N12" s="228"/>
      <c r="O12" s="228"/>
      <c r="P12" s="228"/>
      <c r="Q12" s="201"/>
      <c r="R12" s="201"/>
      <c r="S12" s="201"/>
      <c r="T12" s="201"/>
      <c r="U12" s="201"/>
      <c r="V12" s="201"/>
      <c r="W12" s="201"/>
      <c r="X12" s="201"/>
      <c r="Y12" s="201"/>
      <c r="Z12" s="201"/>
      <c r="AA12" s="201"/>
    </row>
    <row r="13" spans="2:27">
      <c r="B13" s="201" t="s">
        <v>372</v>
      </c>
      <c r="E13" s="437"/>
      <c r="F13" s="328" t="s">
        <v>582</v>
      </c>
      <c r="G13" s="199"/>
      <c r="H13" s="476" t="s">
        <v>587</v>
      </c>
      <c r="I13" s="472"/>
      <c r="J13" s="472"/>
      <c r="K13" s="555"/>
      <c r="L13" s="539"/>
      <c r="M13" s="539"/>
      <c r="N13" s="539"/>
      <c r="O13" s="539"/>
      <c r="P13" s="539"/>
      <c r="Q13" s="201"/>
      <c r="R13" s="201"/>
      <c r="S13" s="201"/>
      <c r="T13" s="201"/>
      <c r="U13" s="201"/>
      <c r="V13" s="201"/>
      <c r="W13" s="201"/>
      <c r="X13" s="201"/>
      <c r="Y13" s="201"/>
      <c r="Z13" s="201"/>
      <c r="AA13" s="201"/>
    </row>
    <row r="14" spans="2:27" ht="7.5" customHeight="1">
      <c r="B14" s="201"/>
      <c r="E14" s="156"/>
      <c r="F14" s="361"/>
      <c r="G14" s="362"/>
      <c r="H14" s="362"/>
      <c r="I14" s="362"/>
      <c r="J14" s="362"/>
      <c r="K14" s="361"/>
      <c r="L14" s="241"/>
      <c r="M14" s="241"/>
      <c r="N14" s="241"/>
      <c r="O14" s="241"/>
      <c r="P14" s="241"/>
      <c r="Q14" s="201"/>
      <c r="R14" s="201"/>
      <c r="S14" s="201"/>
      <c r="T14" s="201"/>
      <c r="U14" s="201"/>
      <c r="V14" s="201"/>
      <c r="W14" s="201"/>
      <c r="X14" s="201"/>
      <c r="Y14" s="201"/>
      <c r="Z14" s="201"/>
      <c r="AA14" s="201"/>
    </row>
    <row r="15" spans="2:27">
      <c r="B15" s="201" t="s">
        <v>580</v>
      </c>
      <c r="E15" s="437"/>
      <c r="H15" s="386" t="s">
        <v>712</v>
      </c>
      <c r="M15" s="459"/>
      <c r="N15" s="459"/>
      <c r="Q15" s="201"/>
      <c r="R15" s="201"/>
      <c r="S15" s="201"/>
      <c r="T15" s="201"/>
      <c r="U15" s="201"/>
      <c r="V15" s="201"/>
      <c r="W15" s="201"/>
      <c r="X15" s="201"/>
      <c r="Y15" s="201"/>
      <c r="Z15" s="201"/>
      <c r="AA15" s="201"/>
    </row>
    <row r="16" spans="2:27" ht="6.6" customHeight="1">
      <c r="I16" s="228"/>
      <c r="J16" s="228"/>
      <c r="L16" s="228"/>
      <c r="M16" s="228"/>
      <c r="N16" s="228"/>
      <c r="O16" s="228"/>
      <c r="P16" s="228"/>
      <c r="Q16" s="201"/>
      <c r="R16" s="201"/>
      <c r="S16" s="201"/>
      <c r="T16" s="201"/>
      <c r="U16" s="201"/>
      <c r="V16" s="201"/>
      <c r="W16" s="201"/>
      <c r="X16" s="201"/>
      <c r="Y16" s="201"/>
      <c r="Z16" s="201"/>
      <c r="AA16" s="201"/>
    </row>
    <row r="17" spans="2:27">
      <c r="B17" s="363" t="s">
        <v>589</v>
      </c>
      <c r="E17" s="539"/>
      <c r="F17" s="539"/>
      <c r="G17" s="539"/>
      <c r="H17" s="539"/>
      <c r="I17" s="539"/>
      <c r="L17" s="332"/>
      <c r="M17" s="332"/>
      <c r="N17" s="332"/>
      <c r="O17" s="332"/>
      <c r="P17" s="332"/>
      <c r="Q17" s="201"/>
      <c r="R17" s="201"/>
      <c r="S17" s="201"/>
      <c r="T17" s="201"/>
      <c r="U17" s="201"/>
      <c r="V17" s="201"/>
      <c r="W17" s="201"/>
      <c r="X17" s="201"/>
      <c r="Y17" s="201"/>
      <c r="Z17" s="201"/>
      <c r="AA17" s="201"/>
    </row>
    <row r="18" spans="2:27" ht="6.6" customHeight="1">
      <c r="I18" s="228"/>
      <c r="J18" s="228"/>
      <c r="L18" s="228"/>
      <c r="M18" s="228"/>
      <c r="N18" s="228"/>
      <c r="O18" s="228"/>
      <c r="P18" s="228"/>
      <c r="Q18" s="201"/>
      <c r="R18" s="201"/>
      <c r="S18" s="201"/>
      <c r="T18" s="201"/>
      <c r="U18" s="201"/>
      <c r="V18" s="201"/>
      <c r="W18" s="201"/>
      <c r="X18" s="201"/>
      <c r="Y18" s="201"/>
      <c r="Z18" s="201"/>
      <c r="AA18" s="201"/>
    </row>
    <row r="19" spans="2:27">
      <c r="B19" s="358" t="s">
        <v>581</v>
      </c>
      <c r="E19" s="437"/>
      <c r="F19" s="328" t="s">
        <v>582</v>
      </c>
      <c r="G19" s="322" t="s">
        <v>584</v>
      </c>
      <c r="H19" s="201" t="s">
        <v>583</v>
      </c>
      <c r="I19" s="362"/>
      <c r="J19" s="362"/>
      <c r="K19" s="361"/>
      <c r="L19" s="539"/>
      <c r="M19" s="539"/>
      <c r="N19" s="539"/>
      <c r="O19" s="539"/>
      <c r="P19" s="539"/>
      <c r="Q19" s="201"/>
      <c r="R19" s="201"/>
      <c r="S19" s="201"/>
      <c r="T19" s="201"/>
      <c r="U19" s="201"/>
      <c r="V19" s="201"/>
      <c r="W19" s="201"/>
      <c r="X19" s="201"/>
      <c r="Y19" s="201"/>
      <c r="Z19" s="201"/>
      <c r="AA19" s="201"/>
    </row>
    <row r="20" spans="2:27" ht="6.6" customHeight="1">
      <c r="G20" s="325"/>
      <c r="I20" s="228"/>
      <c r="J20" s="228"/>
      <c r="L20" s="228"/>
      <c r="M20" s="228"/>
      <c r="N20" s="228"/>
      <c r="O20" s="228"/>
      <c r="P20" s="228"/>
      <c r="Q20" s="201"/>
      <c r="R20" s="201"/>
      <c r="S20" s="201"/>
      <c r="T20" s="201"/>
      <c r="U20" s="201"/>
      <c r="V20" s="201"/>
      <c r="W20" s="201"/>
      <c r="X20" s="201"/>
      <c r="Y20" s="201"/>
      <c r="Z20" s="201"/>
      <c r="AA20" s="201"/>
    </row>
    <row r="21" spans="2:27">
      <c r="G21" s="362" t="s">
        <v>585</v>
      </c>
      <c r="H21" s="201" t="s">
        <v>716</v>
      </c>
      <c r="I21" s="362"/>
      <c r="J21" s="362"/>
      <c r="K21" s="361"/>
      <c r="L21" s="241"/>
      <c r="M21" s="459"/>
      <c r="N21" s="459"/>
      <c r="O21" s="241"/>
      <c r="P21" s="241"/>
      <c r="Q21" s="201"/>
      <c r="R21" s="201"/>
      <c r="S21" s="201"/>
      <c r="T21" s="201"/>
      <c r="U21" s="201"/>
      <c r="V21" s="201"/>
      <c r="W21" s="201"/>
      <c r="X21" s="201"/>
      <c r="Y21" s="201"/>
      <c r="Z21" s="201"/>
      <c r="AA21" s="201"/>
    </row>
    <row r="22" spans="2:27" ht="6.6" customHeight="1">
      <c r="G22" s="325"/>
      <c r="I22" s="228"/>
      <c r="J22" s="228"/>
      <c r="L22" s="228"/>
      <c r="M22" s="228"/>
      <c r="N22" s="228"/>
      <c r="O22" s="228"/>
      <c r="P22" s="228"/>
      <c r="Q22" s="201"/>
      <c r="R22" s="201"/>
      <c r="S22" s="201"/>
      <c r="T22" s="201"/>
      <c r="U22" s="201"/>
      <c r="V22" s="201"/>
      <c r="W22" s="201"/>
      <c r="X22" s="201"/>
      <c r="Y22" s="201"/>
      <c r="Z22" s="201"/>
      <c r="AA22" s="201"/>
    </row>
    <row r="23" spans="2:27">
      <c r="B23" s="201"/>
      <c r="E23" s="156"/>
      <c r="F23" s="361"/>
      <c r="G23" s="362" t="s">
        <v>586</v>
      </c>
      <c r="H23" s="556" t="s">
        <v>588</v>
      </c>
      <c r="I23" s="556"/>
      <c r="J23" s="556"/>
      <c r="K23" s="556"/>
      <c r="L23" s="556"/>
      <c r="M23" s="539"/>
      <c r="N23" s="539"/>
      <c r="O23" s="539"/>
      <c r="P23" s="539"/>
      <c r="Q23" s="201"/>
      <c r="R23" s="201"/>
      <c r="S23" s="201"/>
      <c r="T23" s="201"/>
      <c r="U23" s="201"/>
      <c r="V23" s="201"/>
      <c r="W23" s="201"/>
      <c r="X23" s="201"/>
      <c r="Y23" s="201"/>
      <c r="Z23" s="201"/>
      <c r="AA23" s="201"/>
    </row>
    <row r="24" spans="2:27" ht="7.5" customHeight="1" thickBot="1">
      <c r="B24" s="237"/>
      <c r="C24" s="237"/>
      <c r="D24" s="237"/>
      <c r="E24" s="233"/>
      <c r="F24" s="233"/>
      <c r="G24" s="233"/>
      <c r="H24" s="233"/>
      <c r="I24" s="233"/>
      <c r="J24" s="233"/>
      <c r="K24" s="233"/>
      <c r="L24" s="233"/>
      <c r="M24" s="233"/>
      <c r="N24" s="233"/>
      <c r="O24" s="233"/>
      <c r="P24" s="233"/>
      <c r="Q24" s="201"/>
      <c r="R24" s="201"/>
      <c r="S24" s="201"/>
      <c r="T24" s="201"/>
      <c r="U24" s="201"/>
      <c r="V24" s="201"/>
      <c r="W24" s="201"/>
      <c r="X24" s="201"/>
      <c r="Y24" s="201"/>
      <c r="Z24" s="201"/>
      <c r="AA24" s="201"/>
    </row>
    <row r="25" spans="2:27" ht="5.45" customHeight="1" thickTop="1">
      <c r="B25" s="187"/>
      <c r="C25" s="187"/>
      <c r="D25" s="187"/>
      <c r="E25" s="187"/>
      <c r="F25" s="187"/>
      <c r="G25" s="187"/>
      <c r="H25" s="187"/>
      <c r="I25" s="187"/>
      <c r="J25" s="187"/>
      <c r="K25" s="187"/>
      <c r="L25" s="187"/>
      <c r="M25" s="187"/>
      <c r="N25" s="187"/>
      <c r="O25" s="187"/>
      <c r="P25" s="187"/>
      <c r="Q25" s="201"/>
      <c r="R25" s="201"/>
      <c r="S25" s="201"/>
      <c r="T25" s="201"/>
      <c r="U25" s="201"/>
      <c r="V25" s="201"/>
      <c r="W25" s="201"/>
      <c r="X25" s="201"/>
      <c r="Y25" s="201"/>
      <c r="Z25" s="201"/>
      <c r="AA25" s="201"/>
    </row>
    <row r="26" spans="2:27">
      <c r="B26" s="155" t="s">
        <v>406</v>
      </c>
      <c r="Q26" s="201"/>
      <c r="R26" s="201"/>
      <c r="S26" s="201"/>
      <c r="T26" s="201"/>
      <c r="U26" s="201"/>
      <c r="V26" s="201"/>
      <c r="W26" s="201"/>
      <c r="X26" s="201"/>
      <c r="Y26" s="201"/>
      <c r="Z26" s="201"/>
      <c r="AA26" s="201"/>
    </row>
    <row r="27" spans="2:27" ht="6" customHeight="1">
      <c r="B27" s="155"/>
      <c r="L27" s="364"/>
      <c r="M27" s="364"/>
      <c r="N27" s="364"/>
      <c r="O27" s="364"/>
      <c r="P27" s="364"/>
      <c r="Q27" s="201"/>
      <c r="R27" s="201"/>
      <c r="S27" s="201"/>
      <c r="T27" s="201"/>
      <c r="U27" s="201"/>
      <c r="V27" s="201"/>
      <c r="W27" s="201"/>
      <c r="X27" s="201"/>
      <c r="Y27" s="201"/>
      <c r="Z27" s="201"/>
      <c r="AA27" s="201"/>
    </row>
    <row r="28" spans="2:27">
      <c r="B28" s="201" t="s">
        <v>578</v>
      </c>
      <c r="G28" s="241"/>
      <c r="H28" s="242"/>
      <c r="I28" s="242"/>
      <c r="J28" s="459"/>
      <c r="K28" s="459"/>
      <c r="L28" s="364"/>
      <c r="M28" s="364"/>
      <c r="N28" s="364"/>
      <c r="O28" s="364"/>
      <c r="P28" s="364"/>
      <c r="Q28" s="201"/>
      <c r="R28" s="201"/>
      <c r="S28" s="201"/>
      <c r="T28" s="201"/>
      <c r="U28" s="201"/>
      <c r="V28" s="201"/>
      <c r="W28" s="201"/>
      <c r="X28" s="201"/>
      <c r="Y28" s="201"/>
      <c r="Z28" s="201"/>
      <c r="AA28" s="201"/>
    </row>
    <row r="29" spans="2:27" ht="6" customHeight="1">
      <c r="L29" s="364"/>
      <c r="M29" s="364"/>
      <c r="N29" s="364"/>
      <c r="O29" s="364"/>
      <c r="P29" s="364"/>
      <c r="Q29" s="201"/>
      <c r="R29" s="201"/>
      <c r="S29" s="201"/>
      <c r="T29" s="201"/>
      <c r="U29" s="201"/>
      <c r="V29" s="201"/>
      <c r="W29" s="201"/>
      <c r="X29" s="201"/>
      <c r="Y29" s="201"/>
      <c r="Z29" s="201"/>
      <c r="AA29" s="201"/>
    </row>
    <row r="30" spans="2:27">
      <c r="B30" s="201" t="s">
        <v>407</v>
      </c>
      <c r="J30" s="459"/>
      <c r="K30" s="459"/>
      <c r="M30" s="322"/>
      <c r="P30" s="156"/>
      <c r="Q30" s="201"/>
      <c r="R30" s="201"/>
      <c r="S30" s="201"/>
      <c r="T30" s="201"/>
      <c r="U30" s="201"/>
      <c r="V30" s="201"/>
      <c r="W30" s="201"/>
      <c r="X30" s="201"/>
      <c r="Y30" s="201"/>
      <c r="Z30" s="201"/>
      <c r="AA30" s="201"/>
    </row>
    <row r="31" spans="2:27" ht="6" customHeight="1">
      <c r="P31" s="228"/>
      <c r="Q31" s="201"/>
      <c r="R31" s="201"/>
      <c r="S31" s="201"/>
      <c r="T31" s="201"/>
      <c r="U31" s="201"/>
      <c r="V31" s="201"/>
      <c r="W31" s="201"/>
      <c r="X31" s="201"/>
      <c r="Y31" s="201"/>
      <c r="Z31" s="201"/>
      <c r="AA31" s="201"/>
    </row>
    <row r="32" spans="2:27" ht="14.25" customHeight="1">
      <c r="B32" s="365" t="s">
        <v>590</v>
      </c>
      <c r="C32" s="365"/>
      <c r="D32" s="365"/>
      <c r="E32" s="365"/>
      <c r="F32" s="365"/>
      <c r="G32" s="365"/>
      <c r="H32" s="437"/>
      <c r="I32" s="504" t="s">
        <v>692</v>
      </c>
      <c r="J32" s="566"/>
      <c r="K32" s="566"/>
      <c r="L32" s="566"/>
      <c r="M32" s="567"/>
      <c r="N32" s="459"/>
      <c r="O32" s="459"/>
      <c r="P32" s="366"/>
      <c r="Q32" s="201"/>
      <c r="R32" s="201"/>
      <c r="S32" s="201"/>
      <c r="T32" s="201"/>
      <c r="U32" s="201"/>
      <c r="V32" s="201"/>
      <c r="W32" s="201"/>
      <c r="X32" s="201"/>
      <c r="Y32" s="201"/>
      <c r="Z32" s="201"/>
      <c r="AA32" s="201"/>
    </row>
    <row r="33" spans="2:18" ht="6" customHeight="1">
      <c r="B33" s="228"/>
      <c r="C33" s="228"/>
      <c r="D33" s="228"/>
      <c r="E33" s="228"/>
      <c r="F33" s="228"/>
      <c r="G33" s="228"/>
      <c r="H33" s="228"/>
      <c r="I33" s="228"/>
      <c r="J33" s="228"/>
      <c r="K33" s="228"/>
      <c r="L33" s="228"/>
      <c r="M33" s="228"/>
      <c r="N33" s="228"/>
      <c r="O33" s="228"/>
      <c r="P33" s="228"/>
    </row>
    <row r="34" spans="2:18" ht="15.75">
      <c r="B34" s="246" t="s">
        <v>519</v>
      </c>
      <c r="C34" s="367"/>
      <c r="D34" s="367"/>
      <c r="E34" s="367"/>
      <c r="F34" s="367"/>
      <c r="G34" s="367"/>
      <c r="H34" s="367"/>
      <c r="I34" s="367"/>
      <c r="J34" s="367"/>
      <c r="K34" s="367"/>
      <c r="L34" s="367"/>
      <c r="M34" s="367"/>
      <c r="N34" s="367"/>
      <c r="O34" s="367"/>
      <c r="P34" s="367"/>
    </row>
    <row r="35" spans="2:18" ht="6" customHeight="1">
      <c r="B35" s="155"/>
      <c r="L35" s="364"/>
      <c r="M35" s="364"/>
      <c r="N35" s="364"/>
      <c r="O35" s="364"/>
      <c r="P35" s="364"/>
    </row>
    <row r="36" spans="2:18">
      <c r="B36" s="546" t="s">
        <v>561</v>
      </c>
      <c r="C36" s="546"/>
      <c r="D36" s="320" t="s">
        <v>568</v>
      </c>
      <c r="E36" s="320"/>
      <c r="F36" s="547" t="s">
        <v>694</v>
      </c>
      <c r="G36" s="548"/>
      <c r="H36" s="548"/>
      <c r="I36" s="548"/>
      <c r="J36" s="549"/>
      <c r="K36" s="547" t="s">
        <v>592</v>
      </c>
      <c r="L36" s="549"/>
      <c r="M36" s="546" t="s">
        <v>594</v>
      </c>
      <c r="N36" s="546"/>
      <c r="O36" s="546" t="s">
        <v>596</v>
      </c>
      <c r="P36" s="565"/>
    </row>
    <row r="37" spans="2:18">
      <c r="B37" s="563"/>
      <c r="C37" s="564"/>
      <c r="D37" s="468"/>
      <c r="E37" s="474"/>
      <c r="F37" s="459"/>
      <c r="G37" s="459"/>
      <c r="H37" s="459"/>
      <c r="I37" s="459"/>
      <c r="J37" s="459"/>
      <c r="K37" s="540"/>
      <c r="L37" s="540"/>
      <c r="M37" s="468"/>
      <c r="N37" s="469"/>
      <c r="O37" s="468"/>
      <c r="P37" s="469"/>
    </row>
    <row r="38" spans="2:18">
      <c r="B38" s="563"/>
      <c r="C38" s="564"/>
      <c r="D38" s="468"/>
      <c r="E38" s="474"/>
      <c r="F38" s="459"/>
      <c r="G38" s="459"/>
      <c r="H38" s="459"/>
      <c r="I38" s="459"/>
      <c r="J38" s="459"/>
      <c r="K38" s="540"/>
      <c r="L38" s="540"/>
      <c r="M38" s="468"/>
      <c r="N38" s="469"/>
      <c r="O38" s="468"/>
      <c r="P38" s="469"/>
    </row>
    <row r="39" spans="2:18">
      <c r="B39" s="563"/>
      <c r="C39" s="564"/>
      <c r="D39" s="468"/>
      <c r="E39" s="474"/>
      <c r="F39" s="459"/>
      <c r="G39" s="459"/>
      <c r="H39" s="459"/>
      <c r="I39" s="459"/>
      <c r="J39" s="459"/>
      <c r="K39" s="540"/>
      <c r="L39" s="540"/>
      <c r="M39" s="468"/>
      <c r="N39" s="469"/>
      <c r="O39" s="468"/>
      <c r="P39" s="469"/>
      <c r="R39" s="323"/>
    </row>
    <row r="40" spans="2:18">
      <c r="B40" s="563"/>
      <c r="C40" s="564"/>
      <c r="D40" s="468"/>
      <c r="E40" s="474"/>
      <c r="F40" s="459"/>
      <c r="G40" s="459"/>
      <c r="H40" s="459"/>
      <c r="I40" s="459"/>
      <c r="J40" s="459"/>
      <c r="K40" s="540"/>
      <c r="L40" s="540"/>
      <c r="M40" s="468"/>
      <c r="N40" s="469"/>
      <c r="O40" s="468"/>
      <c r="P40" s="469"/>
    </row>
    <row r="41" spans="2:18">
      <c r="B41" s="563"/>
      <c r="C41" s="564"/>
      <c r="D41" s="468"/>
      <c r="E41" s="474"/>
      <c r="F41" s="459"/>
      <c r="G41" s="459"/>
      <c r="H41" s="459"/>
      <c r="I41" s="459"/>
      <c r="J41" s="459"/>
      <c r="K41" s="540"/>
      <c r="L41" s="540"/>
      <c r="M41" s="468"/>
      <c r="N41" s="469"/>
      <c r="O41" s="468"/>
      <c r="P41" s="469"/>
    </row>
    <row r="42" spans="2:18">
      <c r="B42" s="563"/>
      <c r="C42" s="564"/>
      <c r="D42" s="468"/>
      <c r="E42" s="474"/>
      <c r="F42" s="459"/>
      <c r="G42" s="459"/>
      <c r="H42" s="459"/>
      <c r="I42" s="459"/>
      <c r="J42" s="459"/>
      <c r="K42" s="540"/>
      <c r="L42" s="540"/>
      <c r="M42" s="468"/>
      <c r="N42" s="469"/>
      <c r="O42" s="468"/>
      <c r="P42" s="469"/>
    </row>
    <row r="43" spans="2:18" ht="6" customHeight="1">
      <c r="B43" s="155"/>
      <c r="L43" s="364"/>
      <c r="M43" s="364"/>
      <c r="N43" s="364"/>
      <c r="O43" s="364"/>
      <c r="P43" s="364"/>
    </row>
    <row r="44" spans="2:18" ht="14.25" customHeight="1">
      <c r="B44" s="568" t="s">
        <v>595</v>
      </c>
      <c r="C44" s="568"/>
      <c r="D44" s="568"/>
      <c r="E44" s="568"/>
      <c r="F44" s="568"/>
      <c r="G44" s="568"/>
      <c r="H44" s="568"/>
      <c r="I44" s="568"/>
      <c r="J44" s="568"/>
      <c r="K44" s="568"/>
      <c r="L44" s="568"/>
      <c r="M44" s="568"/>
      <c r="N44" s="568"/>
      <c r="O44" s="568"/>
      <c r="P44" s="568"/>
      <c r="Q44" s="368"/>
    </row>
    <row r="45" spans="2:18">
      <c r="B45" s="568"/>
      <c r="C45" s="568"/>
      <c r="D45" s="568"/>
      <c r="E45" s="568"/>
      <c r="F45" s="568"/>
      <c r="G45" s="568"/>
      <c r="H45" s="568"/>
      <c r="I45" s="568"/>
      <c r="J45" s="568"/>
      <c r="K45" s="568"/>
      <c r="L45" s="568"/>
      <c r="M45" s="568"/>
      <c r="N45" s="568"/>
      <c r="O45" s="568"/>
      <c r="P45" s="568"/>
    </row>
    <row r="46" spans="2:18">
      <c r="B46" s="201" t="s">
        <v>597</v>
      </c>
    </row>
    <row r="47" spans="2:18" ht="6" customHeight="1">
      <c r="B47" s="155"/>
      <c r="L47" s="364"/>
      <c r="M47" s="364"/>
      <c r="N47" s="364"/>
      <c r="O47" s="364"/>
      <c r="P47" s="364"/>
    </row>
    <row r="48" spans="2:18" ht="14.25" customHeight="1">
      <c r="B48" s="559" t="s">
        <v>591</v>
      </c>
      <c r="C48" s="559"/>
      <c r="D48" s="559"/>
      <c r="E48" s="559"/>
      <c r="F48" s="560"/>
      <c r="G48" s="560"/>
      <c r="H48" s="558"/>
      <c r="I48" s="558"/>
      <c r="J48" s="558"/>
      <c r="K48" s="554"/>
      <c r="L48" s="554"/>
    </row>
    <row r="49" spans="2:18">
      <c r="B49" s="546" t="s">
        <v>561</v>
      </c>
      <c r="C49" s="546"/>
      <c r="D49" s="546" t="s">
        <v>598</v>
      </c>
      <c r="E49" s="546"/>
      <c r="F49" s="329" t="s">
        <v>601</v>
      </c>
      <c r="G49" s="547" t="s">
        <v>599</v>
      </c>
      <c r="H49" s="548"/>
      <c r="I49" s="549"/>
      <c r="J49" s="547" t="s">
        <v>600</v>
      </c>
      <c r="K49" s="549"/>
      <c r="L49" s="329" t="s">
        <v>616</v>
      </c>
      <c r="M49" s="543" t="s">
        <v>687</v>
      </c>
      <c r="N49" s="544"/>
      <c r="O49" s="544"/>
      <c r="P49" s="544"/>
    </row>
    <row r="50" spans="2:18">
      <c r="B50" s="545"/>
      <c r="C50" s="545"/>
      <c r="D50" s="539"/>
      <c r="E50" s="539"/>
      <c r="F50" s="437"/>
      <c r="G50" s="540"/>
      <c r="H50" s="540"/>
      <c r="I50" s="540"/>
      <c r="J50" s="459"/>
      <c r="K50" s="459"/>
      <c r="L50" s="437"/>
      <c r="M50" s="541">
        <f>SUMIFS(K$37:L$42,B$37:C$42,B50)-G50</f>
        <v>0</v>
      </c>
      <c r="N50" s="542"/>
      <c r="O50" s="542"/>
      <c r="P50" s="542"/>
    </row>
    <row r="51" spans="2:18">
      <c r="B51" s="545"/>
      <c r="C51" s="545"/>
      <c r="D51" s="539"/>
      <c r="E51" s="539"/>
      <c r="F51" s="437"/>
      <c r="G51" s="540"/>
      <c r="H51" s="540"/>
      <c r="I51" s="540"/>
      <c r="J51" s="459"/>
      <c r="K51" s="459"/>
      <c r="L51" s="437"/>
      <c r="M51" s="541">
        <f t="shared" ref="M51:M55" si="0">SUMIFS(K$37:L$42,B$37:C$42,B51)-G51</f>
        <v>0</v>
      </c>
      <c r="N51" s="542"/>
      <c r="O51" s="542"/>
      <c r="P51" s="542"/>
    </row>
    <row r="52" spans="2:18">
      <c r="B52" s="545"/>
      <c r="C52" s="545"/>
      <c r="D52" s="539"/>
      <c r="E52" s="539"/>
      <c r="F52" s="437"/>
      <c r="G52" s="540"/>
      <c r="H52" s="540"/>
      <c r="I52" s="540"/>
      <c r="J52" s="459"/>
      <c r="K52" s="459"/>
      <c r="L52" s="437"/>
      <c r="M52" s="541">
        <f t="shared" si="0"/>
        <v>0</v>
      </c>
      <c r="N52" s="542"/>
      <c r="O52" s="542"/>
      <c r="P52" s="542"/>
      <c r="R52" s="323"/>
    </row>
    <row r="53" spans="2:18">
      <c r="B53" s="545"/>
      <c r="C53" s="545"/>
      <c r="D53" s="539"/>
      <c r="E53" s="539"/>
      <c r="F53" s="437"/>
      <c r="G53" s="540"/>
      <c r="H53" s="540"/>
      <c r="I53" s="540"/>
      <c r="J53" s="459"/>
      <c r="K53" s="459"/>
      <c r="L53" s="437"/>
      <c r="M53" s="541">
        <f t="shared" si="0"/>
        <v>0</v>
      </c>
      <c r="N53" s="542"/>
      <c r="O53" s="542"/>
      <c r="P53" s="542"/>
    </row>
    <row r="54" spans="2:18">
      <c r="B54" s="545"/>
      <c r="C54" s="545"/>
      <c r="D54" s="539"/>
      <c r="E54" s="539"/>
      <c r="F54" s="437"/>
      <c r="G54" s="540"/>
      <c r="H54" s="540"/>
      <c r="I54" s="540"/>
      <c r="J54" s="459"/>
      <c r="K54" s="459"/>
      <c r="L54" s="437"/>
      <c r="M54" s="541">
        <f t="shared" si="0"/>
        <v>0</v>
      </c>
      <c r="N54" s="542"/>
      <c r="O54" s="542"/>
      <c r="P54" s="542"/>
    </row>
    <row r="55" spans="2:18">
      <c r="B55" s="545"/>
      <c r="C55" s="545"/>
      <c r="D55" s="539"/>
      <c r="E55" s="539"/>
      <c r="F55" s="437"/>
      <c r="G55" s="540"/>
      <c r="H55" s="540"/>
      <c r="I55" s="540"/>
      <c r="J55" s="459"/>
      <c r="K55" s="459"/>
      <c r="L55" s="437"/>
      <c r="M55" s="541">
        <f t="shared" si="0"/>
        <v>0</v>
      </c>
      <c r="N55" s="542"/>
      <c r="O55" s="542"/>
      <c r="P55" s="542"/>
    </row>
    <row r="56" spans="2:18">
      <c r="B56" s="201" t="s">
        <v>602</v>
      </c>
    </row>
    <row r="57" spans="2:18">
      <c r="B57" s="201" t="s">
        <v>695</v>
      </c>
    </row>
    <row r="58" spans="2:18">
      <c r="B58" s="201" t="s">
        <v>696</v>
      </c>
    </row>
    <row r="59" spans="2:18" ht="7.5" customHeight="1" thickBot="1">
      <c r="B59" s="237"/>
      <c r="C59" s="237"/>
      <c r="D59" s="237"/>
      <c r="E59" s="233"/>
      <c r="F59" s="233"/>
      <c r="G59" s="233"/>
      <c r="H59" s="233"/>
      <c r="I59" s="233"/>
      <c r="J59" s="233"/>
      <c r="K59" s="233"/>
      <c r="L59" s="233"/>
      <c r="M59" s="233"/>
      <c r="N59" s="233"/>
      <c r="O59" s="233"/>
      <c r="P59" s="233"/>
    </row>
    <row r="60" spans="2:18" ht="5.45" customHeight="1" thickTop="1">
      <c r="B60" s="187"/>
      <c r="C60" s="187"/>
      <c r="D60" s="187"/>
      <c r="E60" s="187"/>
      <c r="F60" s="187"/>
      <c r="G60" s="187"/>
      <c r="H60" s="187"/>
      <c r="I60" s="187"/>
      <c r="J60" s="187"/>
      <c r="K60" s="187"/>
      <c r="L60" s="187"/>
      <c r="M60" s="187"/>
      <c r="N60" s="187"/>
      <c r="O60" s="187"/>
      <c r="P60" s="187"/>
    </row>
    <row r="61" spans="2:18">
      <c r="B61" s="201" t="s">
        <v>603</v>
      </c>
    </row>
    <row r="62" spans="2:18">
      <c r="B62" s="557"/>
      <c r="C62" s="557"/>
      <c r="D62" s="557"/>
      <c r="E62" s="557"/>
      <c r="F62" s="557"/>
      <c r="G62" s="557"/>
      <c r="H62" s="557"/>
      <c r="I62" s="557"/>
      <c r="J62" s="557"/>
      <c r="K62" s="557"/>
      <c r="L62" s="557"/>
      <c r="M62" s="557"/>
      <c r="N62" s="557"/>
      <c r="O62" s="557"/>
      <c r="P62" s="557"/>
    </row>
    <row r="63" spans="2:18">
      <c r="B63" s="557"/>
      <c r="C63" s="557"/>
      <c r="D63" s="557"/>
      <c r="E63" s="557"/>
      <c r="F63" s="557"/>
      <c r="G63" s="557"/>
      <c r="H63" s="557"/>
      <c r="I63" s="557"/>
      <c r="J63" s="557"/>
      <c r="K63" s="557"/>
      <c r="L63" s="557"/>
      <c r="M63" s="557"/>
      <c r="N63" s="557"/>
      <c r="O63" s="557"/>
      <c r="P63" s="557"/>
    </row>
    <row r="64" spans="2:18" ht="9.6" customHeight="1"/>
    <row r="65" spans="2:16" ht="13.5" thickBot="1">
      <c r="B65" s="369" t="s">
        <v>572</v>
      </c>
      <c r="C65" s="237"/>
      <c r="D65" s="237"/>
      <c r="E65" s="237"/>
      <c r="F65" s="237"/>
      <c r="G65" s="237"/>
      <c r="H65" s="237"/>
      <c r="I65" s="237"/>
      <c r="J65" s="237"/>
      <c r="K65" s="237"/>
      <c r="L65" s="237"/>
      <c r="M65" s="237"/>
      <c r="N65" s="237"/>
      <c r="O65" s="237"/>
      <c r="P65" s="237"/>
    </row>
    <row r="66" spans="2:16" ht="13.5" thickTop="1">
      <c r="B66" s="454">
        <f ca="1">NOW()</f>
        <v>44704.603637268519</v>
      </c>
      <c r="C66" s="454"/>
      <c r="D66" s="454"/>
      <c r="O66" s="552" t="s">
        <v>35</v>
      </c>
      <c r="P66" s="552"/>
    </row>
  </sheetData>
  <sheetProtection algorithmName="SHA-512" hashValue="X9cG3H0iA8UWxZE7yHhwXyzdx5EBPwFQYDejhCNOuBwMGTRL91ofXQlDMCudTwflOpB1jZweVQ1tXvLVDNuU4A==" saltValue="k7sEei+IFef9rn6Xmegu0A==" spinCount="100000" sheet="1" objects="1" scenarios="1"/>
  <mergeCells count="103">
    <mergeCell ref="O38:P38"/>
    <mergeCell ref="K36:L36"/>
    <mergeCell ref="B52:C52"/>
    <mergeCell ref="B53:C53"/>
    <mergeCell ref="B41:C41"/>
    <mergeCell ref="B42:C42"/>
    <mergeCell ref="B44:P45"/>
    <mergeCell ref="D39:E39"/>
    <mergeCell ref="D40:E40"/>
    <mergeCell ref="M39:N39"/>
    <mergeCell ref="D42:E42"/>
    <mergeCell ref="K41:L41"/>
    <mergeCell ref="J11:K11"/>
    <mergeCell ref="H11:I11"/>
    <mergeCell ref="B36:C36"/>
    <mergeCell ref="B37:C37"/>
    <mergeCell ref="M15:N15"/>
    <mergeCell ref="G52:I52"/>
    <mergeCell ref="D53:E53"/>
    <mergeCell ref="F40:J40"/>
    <mergeCell ref="M40:N40"/>
    <mergeCell ref="M41:N41"/>
    <mergeCell ref="M42:N42"/>
    <mergeCell ref="M38:N38"/>
    <mergeCell ref="M50:P50"/>
    <mergeCell ref="M51:P51"/>
    <mergeCell ref="I32:M32"/>
    <mergeCell ref="N32:O32"/>
    <mergeCell ref="B51:C51"/>
    <mergeCell ref="D37:E37"/>
    <mergeCell ref="F36:J36"/>
    <mergeCell ref="F37:J37"/>
    <mergeCell ref="M52:P52"/>
    <mergeCell ref="B50:C50"/>
    <mergeCell ref="D50:E50"/>
    <mergeCell ref="D49:E49"/>
    <mergeCell ref="N1:P1"/>
    <mergeCell ref="B6:P6"/>
    <mergeCell ref="L13:P13"/>
    <mergeCell ref="L19:P19"/>
    <mergeCell ref="O40:P40"/>
    <mergeCell ref="F41:J41"/>
    <mergeCell ref="F42:J42"/>
    <mergeCell ref="K42:L42"/>
    <mergeCell ref="O42:P42"/>
    <mergeCell ref="B38:C38"/>
    <mergeCell ref="B39:C39"/>
    <mergeCell ref="B40:C40"/>
    <mergeCell ref="M36:N36"/>
    <mergeCell ref="O36:P36"/>
    <mergeCell ref="O37:P37"/>
    <mergeCell ref="M37:N37"/>
    <mergeCell ref="O41:P41"/>
    <mergeCell ref="K37:L37"/>
    <mergeCell ref="K38:L38"/>
    <mergeCell ref="K39:L39"/>
    <mergeCell ref="K40:L40"/>
    <mergeCell ref="F38:J38"/>
    <mergeCell ref="F39:J39"/>
    <mergeCell ref="O39:P39"/>
    <mergeCell ref="B1:J1"/>
    <mergeCell ref="B9:L9"/>
    <mergeCell ref="B66:D66"/>
    <mergeCell ref="O66:P66"/>
    <mergeCell ref="C11:F11"/>
    <mergeCell ref="J28:K28"/>
    <mergeCell ref="J30:K30"/>
    <mergeCell ref="K48:L48"/>
    <mergeCell ref="D38:E38"/>
    <mergeCell ref="M21:N21"/>
    <mergeCell ref="H13:K13"/>
    <mergeCell ref="H23:L23"/>
    <mergeCell ref="M23:P23"/>
    <mergeCell ref="E17:I17"/>
    <mergeCell ref="B62:P63"/>
    <mergeCell ref="J53:K53"/>
    <mergeCell ref="J51:K51"/>
    <mergeCell ref="J52:K52"/>
    <mergeCell ref="J49:K49"/>
    <mergeCell ref="D52:E52"/>
    <mergeCell ref="D41:E41"/>
    <mergeCell ref="H48:J48"/>
    <mergeCell ref="B48:E48"/>
    <mergeCell ref="F48:G48"/>
    <mergeCell ref="D54:E54"/>
    <mergeCell ref="G53:I53"/>
    <mergeCell ref="M53:P53"/>
    <mergeCell ref="M54:P54"/>
    <mergeCell ref="M49:P49"/>
    <mergeCell ref="B54:C54"/>
    <mergeCell ref="B55:C55"/>
    <mergeCell ref="D55:E55"/>
    <mergeCell ref="G54:I54"/>
    <mergeCell ref="G55:I55"/>
    <mergeCell ref="B49:C49"/>
    <mergeCell ref="D51:E51"/>
    <mergeCell ref="J50:K50"/>
    <mergeCell ref="G51:I51"/>
    <mergeCell ref="J54:K54"/>
    <mergeCell ref="J55:K55"/>
    <mergeCell ref="M55:P55"/>
    <mergeCell ref="G49:I49"/>
    <mergeCell ref="G50:I50"/>
  </mergeCells>
  <phoneticPr fontId="4" type="noConversion"/>
  <dataValidations count="1">
    <dataValidation type="list" allowBlank="1" showInputMessage="1" showErrorMessage="1" sqref="E23 E14 L50 J50:J55 F50:F55 O37:O42 M37:M42" xr:uid="{1DBF8138-9365-43E2-BD15-CFD0EF41C2BC}">
      <formula1>$C$28:$C$29</formula1>
    </dataValidation>
  </dataValidations>
  <printOptions horizontalCentered="1"/>
  <pageMargins left="0.5" right="0.5" top="0.4" bottom="0.42" header="0.25" footer="0.25"/>
  <pageSetup scale="96" orientation="portrait" r:id="rId1"/>
  <headerFooter alignWithMargins="0">
    <oddFooter>&amp;R&amp;8Rev:  5-23-22</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DDDF782-A2C7-40DA-AD28-1B66623D76DC}">
          <x14:formula1>
            <xm:f>Guide!$C$28:$C$29</xm:f>
          </x14:formula1>
          <xm:sqref>J30</xm:sqref>
        </x14:dataValidation>
        <x14:dataValidation type="list" allowBlank="1" showInputMessage="1" showErrorMessage="1" xr:uid="{FDF16277-4F98-4203-91F6-33A4E42783A4}">
          <x14:formula1>
            <xm:f>'Tables-hidden'!$A$20:$A$24</xm:f>
          </x14:formula1>
          <xm:sqref>D37:D42</xm:sqref>
        </x14:dataValidation>
        <x14:dataValidation type="list" allowBlank="1" showInputMessage="1" showErrorMessage="1" xr:uid="{64F8FF66-DF32-4E82-A66D-F2F849E6B5DA}">
          <x14:formula1>
            <xm:f>'Tables-hidden'!$B$2:$B$4</xm:f>
          </x14:formula1>
          <xm:sqref>E13 E15 E19 M15:N15 M21:N21 J28:K28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83"/>
  <sheetViews>
    <sheetView workbookViewId="0">
      <selection activeCell="P76" sqref="P76"/>
    </sheetView>
  </sheetViews>
  <sheetFormatPr defaultRowHeight="12.75"/>
  <cols>
    <col min="1" max="1" width="1.7109375" style="102" customWidth="1"/>
    <col min="2" max="2" width="7.7109375" style="102" customWidth="1"/>
    <col min="3" max="3" width="8" style="102" customWidth="1"/>
    <col min="4" max="4" width="7.85546875" style="102" customWidth="1"/>
    <col min="5" max="5" width="8.42578125" style="102" customWidth="1"/>
    <col min="6" max="6" width="7.7109375" style="102" customWidth="1"/>
    <col min="7" max="7" width="9.140625" style="102"/>
    <col min="8" max="8" width="7.7109375" style="102" customWidth="1"/>
    <col min="9" max="9" width="10.140625" style="102" customWidth="1"/>
    <col min="10" max="10" width="7.7109375" style="102" customWidth="1"/>
    <col min="11" max="11" width="9.5703125" style="102" customWidth="1"/>
    <col min="12" max="12" width="9.140625" style="102"/>
    <col min="13" max="13" width="5.7109375" style="102" customWidth="1"/>
    <col min="14" max="14" width="6.7109375" style="102" customWidth="1"/>
    <col min="15" max="15" width="7" style="102" customWidth="1"/>
    <col min="16" max="16" width="8" style="102" customWidth="1"/>
    <col min="17" max="16384" width="9.140625" style="102"/>
  </cols>
  <sheetData>
    <row r="1" spans="1:16">
      <c r="B1" s="550" t="str">
        <f>IF('1'!K4="","Application Name-From Page 1",'1'!K4)</f>
        <v>Application Name-From Page 1</v>
      </c>
      <c r="C1" s="550"/>
      <c r="D1" s="550"/>
      <c r="E1" s="550"/>
      <c r="F1" s="550"/>
      <c r="G1" s="550"/>
      <c r="H1" s="550"/>
      <c r="I1" s="550"/>
      <c r="J1" s="550"/>
      <c r="O1" s="561"/>
      <c r="P1" s="561"/>
    </row>
    <row r="3" spans="1:16" ht="15.75">
      <c r="B3" s="591" t="s">
        <v>707</v>
      </c>
      <c r="C3" s="591"/>
      <c r="D3" s="591"/>
      <c r="E3" s="591"/>
      <c r="F3" s="591"/>
      <c r="G3" s="591"/>
      <c r="H3" s="591"/>
      <c r="I3" s="591"/>
      <c r="J3" s="591"/>
      <c r="K3" s="591"/>
      <c r="L3" s="591"/>
      <c r="M3" s="591"/>
      <c r="N3" s="591"/>
      <c r="O3" s="591"/>
      <c r="P3" s="591"/>
    </row>
    <row r="4" spans="1:16" ht="8.25" customHeight="1">
      <c r="A4" s="228"/>
    </row>
    <row r="5" spans="1:16">
      <c r="B5" s="590" t="s">
        <v>606</v>
      </c>
      <c r="C5" s="590"/>
      <c r="D5" s="590"/>
      <c r="E5" s="590"/>
      <c r="F5" s="583" t="s">
        <v>614</v>
      </c>
      <c r="G5" s="583"/>
      <c r="H5" s="583"/>
      <c r="I5" s="583" t="s">
        <v>630</v>
      </c>
      <c r="J5" s="583"/>
      <c r="K5" s="393" t="s">
        <v>629</v>
      </c>
      <c r="L5" s="394" t="s">
        <v>619</v>
      </c>
      <c r="M5" s="155" t="s">
        <v>627</v>
      </c>
      <c r="N5" s="583" t="s">
        <v>621</v>
      </c>
      <c r="O5" s="583"/>
      <c r="P5" s="394" t="s">
        <v>733</v>
      </c>
    </row>
    <row r="6" spans="1:16">
      <c r="A6" s="309"/>
      <c r="B6" s="553" t="str">
        <f>IF('1'!B32="","",'1'!B32)</f>
        <v/>
      </c>
      <c r="C6" s="553"/>
      <c r="D6" s="553"/>
      <c r="E6" s="553"/>
      <c r="F6" s="459"/>
      <c r="G6" s="459"/>
      <c r="H6" s="459"/>
      <c r="I6" s="468"/>
      <c r="J6" s="469"/>
      <c r="K6" s="438"/>
      <c r="L6" s="438"/>
      <c r="M6" s="439"/>
      <c r="N6" s="468"/>
      <c r="O6" s="469"/>
      <c r="P6" s="438"/>
    </row>
    <row r="7" spans="1:16">
      <c r="A7" s="309"/>
      <c r="B7" s="553" t="str">
        <f>IF('1'!B33="","",'1'!B33)</f>
        <v/>
      </c>
      <c r="C7" s="553"/>
      <c r="D7" s="553"/>
      <c r="E7" s="553"/>
      <c r="F7" s="459"/>
      <c r="G7" s="459"/>
      <c r="H7" s="459"/>
      <c r="I7" s="468"/>
      <c r="J7" s="469"/>
      <c r="K7" s="440"/>
      <c r="L7" s="438"/>
      <c r="M7" s="439"/>
      <c r="N7" s="468"/>
      <c r="O7" s="469"/>
      <c r="P7" s="438"/>
    </row>
    <row r="8" spans="1:16">
      <c r="A8" s="309"/>
      <c r="B8" s="553" t="str">
        <f>IF('1'!B34="","",'1'!B34)</f>
        <v/>
      </c>
      <c r="C8" s="553"/>
      <c r="D8" s="553"/>
      <c r="E8" s="553"/>
      <c r="F8" s="459"/>
      <c r="G8" s="459"/>
      <c r="H8" s="459"/>
      <c r="I8" s="468"/>
      <c r="J8" s="469"/>
      <c r="K8" s="440"/>
      <c r="L8" s="438"/>
      <c r="M8" s="439"/>
      <c r="N8" s="468"/>
      <c r="O8" s="469"/>
      <c r="P8" s="438"/>
    </row>
    <row r="9" spans="1:16">
      <c r="A9" s="309"/>
      <c r="B9" s="553" t="str">
        <f>IF('1'!B35="","",'1'!B35)</f>
        <v/>
      </c>
      <c r="C9" s="553"/>
      <c r="D9" s="553"/>
      <c r="E9" s="553"/>
      <c r="F9" s="459"/>
      <c r="G9" s="459"/>
      <c r="H9" s="459"/>
      <c r="I9" s="468"/>
      <c r="J9" s="469"/>
      <c r="K9" s="440"/>
      <c r="L9" s="438"/>
      <c r="M9" s="439"/>
      <c r="N9" s="468"/>
      <c r="O9" s="469"/>
      <c r="P9" s="438"/>
    </row>
    <row r="10" spans="1:16">
      <c r="A10" s="309"/>
      <c r="B10" s="553" t="str">
        <f>IF('1'!B36="","",'1'!B36)</f>
        <v/>
      </c>
      <c r="C10" s="553"/>
      <c r="D10" s="553"/>
      <c r="E10" s="553"/>
      <c r="F10" s="459"/>
      <c r="G10" s="459"/>
      <c r="H10" s="459"/>
      <c r="I10" s="468"/>
      <c r="J10" s="469"/>
      <c r="K10" s="440"/>
      <c r="L10" s="438"/>
      <c r="M10" s="439"/>
      <c r="N10" s="468"/>
      <c r="O10" s="469"/>
      <c r="P10" s="438"/>
    </row>
    <row r="11" spans="1:16">
      <c r="A11" s="309"/>
      <c r="B11" s="553" t="str">
        <f>IF('1'!B37="","",'1'!B37)</f>
        <v/>
      </c>
      <c r="C11" s="553"/>
      <c r="D11" s="553"/>
      <c r="E11" s="553"/>
      <c r="F11" s="459"/>
      <c r="G11" s="459"/>
      <c r="H11" s="459"/>
      <c r="I11" s="468"/>
      <c r="J11" s="469"/>
      <c r="K11" s="440"/>
      <c r="L11" s="438"/>
      <c r="M11" s="439"/>
      <c r="N11" s="468"/>
      <c r="O11" s="469"/>
      <c r="P11" s="438"/>
    </row>
    <row r="12" spans="1:16">
      <c r="A12" s="309"/>
      <c r="B12" s="553" t="str">
        <f>IF('1'!B38="","",'1'!B38)</f>
        <v/>
      </c>
      <c r="C12" s="553"/>
      <c r="D12" s="553"/>
      <c r="E12" s="553"/>
      <c r="F12" s="459"/>
      <c r="G12" s="459"/>
      <c r="H12" s="459"/>
      <c r="I12" s="468"/>
      <c r="J12" s="469"/>
      <c r="K12" s="440"/>
      <c r="L12" s="438"/>
      <c r="M12" s="439"/>
      <c r="N12" s="468"/>
      <c r="O12" s="469"/>
      <c r="P12" s="438"/>
    </row>
    <row r="13" spans="1:16">
      <c r="A13" s="309"/>
      <c r="B13" s="553" t="str">
        <f>IF('1'!B39="","",'1'!B39)</f>
        <v/>
      </c>
      <c r="C13" s="553"/>
      <c r="D13" s="553"/>
      <c r="E13" s="553"/>
      <c r="F13" s="459"/>
      <c r="G13" s="459"/>
      <c r="H13" s="459"/>
      <c r="I13" s="468"/>
      <c r="J13" s="469"/>
      <c r="K13" s="440"/>
      <c r="L13" s="438"/>
      <c r="M13" s="439"/>
      <c r="N13" s="468"/>
      <c r="O13" s="469"/>
      <c r="P13" s="438"/>
    </row>
    <row r="14" spans="1:16">
      <c r="A14" s="309"/>
      <c r="B14" s="553" t="str">
        <f>IF('1'!B40="","",'1'!B40)</f>
        <v/>
      </c>
      <c r="C14" s="553"/>
      <c r="D14" s="553"/>
      <c r="E14" s="553"/>
      <c r="F14" s="459"/>
      <c r="G14" s="459"/>
      <c r="H14" s="459"/>
      <c r="I14" s="468"/>
      <c r="J14" s="469"/>
      <c r="K14" s="440"/>
      <c r="L14" s="438"/>
      <c r="M14" s="439"/>
      <c r="N14" s="468"/>
      <c r="O14" s="469"/>
      <c r="P14" s="438"/>
    </row>
    <row r="15" spans="1:16">
      <c r="A15" s="309"/>
      <c r="B15" s="553" t="str">
        <f>IF('1'!B41="","",'1'!B41)</f>
        <v/>
      </c>
      <c r="C15" s="553"/>
      <c r="D15" s="553"/>
      <c r="E15" s="553"/>
      <c r="F15" s="459"/>
      <c r="G15" s="459"/>
      <c r="H15" s="459"/>
      <c r="I15" s="468"/>
      <c r="J15" s="469"/>
      <c r="K15" s="440"/>
      <c r="L15" s="438"/>
      <c r="M15" s="439"/>
      <c r="N15" s="468"/>
      <c r="O15" s="469"/>
      <c r="P15" s="438"/>
    </row>
    <row r="16" spans="1:16">
      <c r="A16" s="309"/>
      <c r="B16" s="553" t="str">
        <f>IF('1'!B42="","",'1'!B42)</f>
        <v/>
      </c>
      <c r="C16" s="553"/>
      <c r="D16" s="553"/>
      <c r="E16" s="553"/>
      <c r="F16" s="459"/>
      <c r="G16" s="459"/>
      <c r="H16" s="459"/>
      <c r="I16" s="468"/>
      <c r="J16" s="469"/>
      <c r="K16" s="440"/>
      <c r="L16" s="438"/>
      <c r="M16" s="439"/>
      <c r="N16" s="468"/>
      <c r="O16" s="469"/>
      <c r="P16" s="438"/>
    </row>
    <row r="17" spans="1:16">
      <c r="A17" s="309"/>
      <c r="B17" s="553" t="str">
        <f>IF('1'!B43="","",'1'!B43)</f>
        <v/>
      </c>
      <c r="C17" s="553"/>
      <c r="D17" s="553"/>
      <c r="E17" s="553"/>
      <c r="F17" s="459"/>
      <c r="G17" s="459"/>
      <c r="H17" s="459"/>
      <c r="I17" s="468"/>
      <c r="J17" s="469"/>
      <c r="K17" s="440"/>
      <c r="L17" s="438"/>
      <c r="M17" s="439"/>
      <c r="N17" s="468"/>
      <c r="O17" s="469"/>
      <c r="P17" s="438"/>
    </row>
    <row r="18" spans="1:16">
      <c r="B18" s="392" t="s">
        <v>626</v>
      </c>
    </row>
    <row r="19" spans="1:16" s="188" customFormat="1">
      <c r="B19" s="309" t="s">
        <v>624</v>
      </c>
      <c r="C19" s="102"/>
      <c r="D19" s="585"/>
      <c r="E19" s="585"/>
      <c r="F19" s="585"/>
      <c r="G19" s="585"/>
      <c r="H19" s="585"/>
      <c r="I19" s="585"/>
      <c r="J19" s="585"/>
      <c r="K19" s="585"/>
      <c r="L19" s="585"/>
      <c r="M19" s="585"/>
      <c r="N19" s="585"/>
      <c r="O19" s="585"/>
      <c r="P19" s="585"/>
    </row>
    <row r="20" spans="1:16" ht="9.6" customHeight="1" thickBot="1">
      <c r="A20" s="228"/>
      <c r="B20" s="237"/>
      <c r="C20" s="237"/>
      <c r="D20" s="237"/>
      <c r="E20" s="237"/>
      <c r="F20" s="237"/>
      <c r="G20" s="237"/>
      <c r="H20" s="237"/>
      <c r="I20" s="237"/>
      <c r="J20" s="237"/>
      <c r="K20" s="237"/>
      <c r="L20" s="237"/>
      <c r="M20" s="237"/>
      <c r="N20" s="237"/>
      <c r="O20" s="237"/>
      <c r="P20" s="237"/>
    </row>
    <row r="21" spans="1:16" ht="11.45" customHeight="1" thickTop="1">
      <c r="A21" s="251"/>
      <c r="B21" s="252"/>
      <c r="C21" s="252"/>
      <c r="D21" s="252"/>
      <c r="E21" s="252"/>
      <c r="F21" s="252"/>
      <c r="G21" s="252"/>
      <c r="H21" s="252"/>
      <c r="I21" s="252"/>
      <c r="J21" s="252"/>
      <c r="K21" s="252"/>
      <c r="L21" s="252"/>
      <c r="M21" s="252"/>
      <c r="N21" s="252"/>
      <c r="O21" s="252"/>
      <c r="P21" s="252"/>
    </row>
    <row r="22" spans="1:16">
      <c r="A22" s="228"/>
      <c r="B22" s="201" t="s">
        <v>469</v>
      </c>
      <c r="J22" s="391"/>
      <c r="K22" s="249"/>
      <c r="L22" s="228"/>
      <c r="M22" s="324"/>
      <c r="N22" s="156"/>
      <c r="O22" s="324"/>
      <c r="P22" s="156"/>
    </row>
    <row r="23" spans="1:16">
      <c r="A23" s="228"/>
      <c r="M23" s="325"/>
      <c r="N23" s="331"/>
      <c r="O23" s="244"/>
      <c r="P23" s="331"/>
    </row>
    <row r="24" spans="1:16">
      <c r="A24" s="228"/>
      <c r="B24" s="155" t="s">
        <v>415</v>
      </c>
      <c r="G24" s="579"/>
      <c r="H24" s="469"/>
      <c r="J24" s="155" t="s">
        <v>428</v>
      </c>
      <c r="L24" s="539"/>
      <c r="M24" s="539"/>
      <c r="N24" s="539"/>
      <c r="O24" s="539"/>
      <c r="P24" s="539"/>
    </row>
    <row r="25" spans="1:16">
      <c r="A25" s="228"/>
      <c r="B25" s="155"/>
      <c r="K25" s="330"/>
      <c r="L25" s="331"/>
      <c r="M25" s="325"/>
      <c r="N25" s="331"/>
      <c r="O25" s="244"/>
      <c r="P25" s="331"/>
    </row>
    <row r="26" spans="1:16">
      <c r="A26" s="228"/>
      <c r="B26" s="155" t="s">
        <v>429</v>
      </c>
      <c r="F26" s="593"/>
      <c r="G26" s="593"/>
      <c r="H26" s="593"/>
      <c r="I26" s="593"/>
      <c r="J26" s="593"/>
      <c r="K26" s="593"/>
      <c r="L26" s="593"/>
      <c r="M26" s="593"/>
      <c r="N26" s="593"/>
      <c r="O26" s="593"/>
      <c r="P26" s="593"/>
    </row>
    <row r="27" spans="1:16" ht="9.6" customHeight="1" thickBot="1">
      <c r="A27" s="228"/>
      <c r="B27" s="237"/>
      <c r="C27" s="237"/>
      <c r="D27" s="237"/>
      <c r="E27" s="237"/>
      <c r="F27" s="237"/>
      <c r="G27" s="237"/>
      <c r="H27" s="237"/>
      <c r="I27" s="237"/>
      <c r="J27" s="237"/>
      <c r="K27" s="237"/>
      <c r="L27" s="237"/>
      <c r="M27" s="237"/>
      <c r="N27" s="237"/>
      <c r="O27" s="237"/>
      <c r="P27" s="237"/>
    </row>
    <row r="28" spans="1:16" ht="11.45" customHeight="1" thickTop="1">
      <c r="A28" s="251"/>
      <c r="B28" s="252"/>
      <c r="C28" s="252"/>
      <c r="D28" s="252"/>
      <c r="E28" s="252"/>
      <c r="F28" s="252"/>
      <c r="G28" s="252"/>
      <c r="H28" s="252"/>
      <c r="I28" s="252"/>
      <c r="J28" s="252"/>
      <c r="K28" s="252"/>
      <c r="L28" s="252"/>
      <c r="M28" s="252"/>
      <c r="N28" s="252"/>
      <c r="O28" s="252"/>
      <c r="P28" s="252"/>
    </row>
    <row r="29" spans="1:16">
      <c r="A29" s="251"/>
      <c r="B29" s="252"/>
      <c r="C29" s="253" t="s">
        <v>401</v>
      </c>
      <c r="D29" s="252"/>
      <c r="E29" s="252"/>
      <c r="F29" s="252"/>
      <c r="G29" s="252"/>
      <c r="H29" s="252"/>
      <c r="I29" s="252"/>
      <c r="J29" s="391"/>
      <c r="K29" s="252"/>
      <c r="L29" s="254"/>
      <c r="M29" s="255"/>
      <c r="N29" s="256"/>
      <c r="O29" s="255"/>
      <c r="P29" s="256"/>
    </row>
    <row r="30" spans="1:16">
      <c r="A30" s="251"/>
      <c r="B30" s="252"/>
      <c r="C30" s="584" t="s">
        <v>717</v>
      </c>
      <c r="D30" s="584"/>
      <c r="E30" s="584"/>
      <c r="F30" s="584"/>
      <c r="G30" s="584"/>
      <c r="H30" s="584"/>
      <c r="I30" s="584"/>
      <c r="J30" s="584"/>
      <c r="K30" s="584"/>
      <c r="L30" s="584"/>
      <c r="M30" s="584"/>
      <c r="N30" s="584"/>
      <c r="O30" s="584"/>
      <c r="P30" s="584"/>
    </row>
    <row r="31" spans="1:16">
      <c r="A31" s="251"/>
      <c r="B31" s="252"/>
      <c r="C31" s="584"/>
      <c r="D31" s="584"/>
      <c r="E31" s="584"/>
      <c r="F31" s="584"/>
      <c r="G31" s="584"/>
      <c r="H31" s="584"/>
      <c r="I31" s="584"/>
      <c r="J31" s="584"/>
      <c r="K31" s="584"/>
      <c r="L31" s="584"/>
      <c r="M31" s="584"/>
      <c r="N31" s="584"/>
      <c r="O31" s="584"/>
      <c r="P31" s="584"/>
    </row>
    <row r="32" spans="1:16">
      <c r="A32" s="251"/>
      <c r="B32" s="252"/>
      <c r="C32" s="257"/>
      <c r="D32" s="258"/>
      <c r="E32" s="258"/>
      <c r="F32" s="258"/>
      <c r="G32" s="258"/>
      <c r="H32" s="258"/>
      <c r="I32" s="258"/>
      <c r="J32" s="258"/>
      <c r="K32" s="258"/>
      <c r="L32" s="252"/>
      <c r="M32" s="252"/>
      <c r="N32" s="252"/>
      <c r="O32" s="252"/>
      <c r="P32" s="252"/>
    </row>
    <row r="33" spans="1:16">
      <c r="A33" s="251"/>
      <c r="B33" s="259" t="s">
        <v>48</v>
      </c>
      <c r="C33" s="252"/>
      <c r="D33" s="252"/>
      <c r="E33" s="252"/>
      <c r="F33" s="252"/>
      <c r="G33" s="252"/>
      <c r="H33" s="391"/>
      <c r="I33" s="252" t="s">
        <v>388</v>
      </c>
      <c r="J33" s="252"/>
      <c r="K33" s="252"/>
      <c r="L33" s="252"/>
      <c r="M33" s="252"/>
      <c r="N33" s="252"/>
      <c r="O33" s="252"/>
      <c r="P33" s="252"/>
    </row>
    <row r="34" spans="1:16" ht="6.75" customHeight="1">
      <c r="A34" s="251"/>
      <c r="B34" s="252"/>
      <c r="C34" s="252"/>
      <c r="D34" s="252"/>
      <c r="E34" s="252"/>
      <c r="F34" s="252"/>
      <c r="G34" s="252"/>
      <c r="H34" s="252"/>
      <c r="I34" s="252"/>
      <c r="J34" s="252"/>
      <c r="K34" s="252"/>
      <c r="L34" s="252"/>
      <c r="M34" s="252"/>
      <c r="N34" s="252"/>
      <c r="O34" s="252"/>
      <c r="P34" s="252"/>
    </row>
    <row r="35" spans="1:16">
      <c r="A35" s="251"/>
      <c r="B35" s="252"/>
      <c r="C35" s="252"/>
      <c r="D35" s="252"/>
      <c r="E35" s="252"/>
      <c r="F35" s="252"/>
      <c r="G35" s="252"/>
      <c r="H35" s="391"/>
      <c r="I35" s="260" t="s">
        <v>376</v>
      </c>
      <c r="J35" s="252"/>
      <c r="K35" s="252"/>
      <c r="L35" s="252"/>
      <c r="M35" s="580"/>
      <c r="N35" s="581"/>
      <c r="O35" s="581"/>
      <c r="P35" s="582"/>
    </row>
    <row r="36" spans="1:16" ht="8.25" customHeight="1">
      <c r="A36" s="251"/>
      <c r="B36" s="252"/>
      <c r="C36" s="252"/>
      <c r="D36" s="252"/>
      <c r="E36" s="252"/>
      <c r="F36" s="252"/>
      <c r="G36" s="252"/>
      <c r="H36" s="252"/>
      <c r="I36" s="252"/>
      <c r="J36" s="252"/>
      <c r="K36" s="252"/>
      <c r="L36" s="252"/>
      <c r="M36" s="252"/>
      <c r="N36" s="252"/>
      <c r="O36" s="252"/>
      <c r="P36" s="252"/>
    </row>
    <row r="37" spans="1:16">
      <c r="A37" s="251"/>
      <c r="B37" s="252"/>
      <c r="C37" s="252"/>
      <c r="D37" s="252"/>
      <c r="E37" s="252"/>
      <c r="F37" s="252"/>
      <c r="G37" s="252"/>
      <c r="H37" s="391"/>
      <c r="I37" s="252" t="s">
        <v>49</v>
      </c>
      <c r="J37" s="252"/>
      <c r="K37" s="252"/>
      <c r="L37" s="252"/>
      <c r="M37" s="252"/>
      <c r="N37" s="252"/>
      <c r="O37" s="252"/>
      <c r="P37" s="252"/>
    </row>
    <row r="38" spans="1:16" ht="8.25" customHeight="1">
      <c r="A38" s="251"/>
      <c r="B38" s="252"/>
      <c r="C38" s="252"/>
      <c r="D38" s="252"/>
      <c r="E38" s="252"/>
      <c r="F38" s="252"/>
      <c r="G38" s="252"/>
      <c r="H38" s="252"/>
      <c r="I38" s="252"/>
      <c r="J38" s="252"/>
      <c r="K38" s="252"/>
      <c r="L38" s="252"/>
      <c r="M38" s="252"/>
      <c r="N38" s="252"/>
      <c r="O38" s="252"/>
      <c r="P38" s="252"/>
    </row>
    <row r="39" spans="1:16">
      <c r="A39" s="251"/>
      <c r="B39" s="252"/>
      <c r="C39" s="252"/>
      <c r="D39" s="252"/>
      <c r="E39" s="252"/>
      <c r="F39" s="252"/>
      <c r="G39" s="252"/>
      <c r="H39" s="391"/>
      <c r="I39" s="260" t="s">
        <v>368</v>
      </c>
      <c r="J39" s="572" t="s">
        <v>50</v>
      </c>
      <c r="K39" s="573"/>
      <c r="L39" s="574"/>
      <c r="M39" s="575"/>
      <c r="N39" s="575"/>
      <c r="O39" s="575"/>
      <c r="P39" s="576"/>
    </row>
    <row r="40" spans="1:16" ht="8.25" customHeight="1">
      <c r="A40" s="251"/>
      <c r="B40" s="252"/>
      <c r="C40" s="252"/>
      <c r="D40" s="252"/>
      <c r="E40" s="252"/>
      <c r="F40" s="252"/>
      <c r="G40" s="252"/>
      <c r="H40" s="252"/>
      <c r="I40" s="252"/>
      <c r="J40" s="252"/>
      <c r="K40" s="252"/>
      <c r="L40" s="252"/>
      <c r="M40" s="252"/>
      <c r="N40" s="252"/>
      <c r="O40" s="252"/>
      <c r="P40" s="252"/>
    </row>
    <row r="41" spans="1:16">
      <c r="A41" s="251"/>
      <c r="B41" s="259" t="s">
        <v>377</v>
      </c>
      <c r="C41" s="252"/>
      <c r="D41" s="252"/>
      <c r="E41" s="252"/>
      <c r="F41" s="252"/>
      <c r="G41" s="395"/>
      <c r="H41" s="252"/>
      <c r="I41" s="261" t="s">
        <v>402</v>
      </c>
      <c r="J41" s="396"/>
      <c r="K41" s="262"/>
      <c r="L41" s="252"/>
      <c r="M41" s="263"/>
      <c r="N41" s="263"/>
      <c r="O41" s="261" t="s">
        <v>403</v>
      </c>
      <c r="P41" s="395"/>
    </row>
    <row r="42" spans="1:16" ht="9.6" customHeight="1" thickBot="1">
      <c r="A42" s="228"/>
      <c r="B42" s="237"/>
      <c r="C42" s="237"/>
      <c r="D42" s="237"/>
      <c r="E42" s="237"/>
      <c r="F42" s="237"/>
      <c r="G42" s="237"/>
      <c r="H42" s="237"/>
      <c r="I42" s="237"/>
      <c r="J42" s="237"/>
      <c r="K42" s="237"/>
      <c r="L42" s="237"/>
      <c r="M42" s="237"/>
      <c r="N42" s="237"/>
      <c r="O42" s="237"/>
      <c r="P42" s="237"/>
    </row>
    <row r="43" spans="1:16" ht="11.45" customHeight="1" thickTop="1">
      <c r="A43" s="251"/>
      <c r="B43" s="252"/>
      <c r="C43" s="252"/>
      <c r="D43" s="252"/>
      <c r="E43" s="252"/>
      <c r="F43" s="252"/>
      <c r="G43" s="252"/>
      <c r="H43" s="252"/>
      <c r="I43" s="252"/>
      <c r="J43" s="252"/>
      <c r="K43" s="252"/>
      <c r="L43" s="252"/>
      <c r="M43" s="252"/>
      <c r="N43" s="252"/>
      <c r="O43" s="252"/>
      <c r="P43" s="252"/>
    </row>
    <row r="44" spans="1:16">
      <c r="B44" s="201" t="s">
        <v>689</v>
      </c>
      <c r="H44" s="438"/>
      <c r="L44" s="324"/>
      <c r="M44" s="156"/>
      <c r="N44" s="324"/>
      <c r="O44" s="156"/>
    </row>
    <row r="45" spans="1:16" ht="6.75" customHeight="1"/>
    <row r="46" spans="1:16">
      <c r="B46" s="155" t="s">
        <v>51</v>
      </c>
      <c r="G46" s="325"/>
      <c r="H46" s="438"/>
      <c r="I46" s="244"/>
      <c r="J46" s="155" t="s">
        <v>52</v>
      </c>
      <c r="M46" s="589"/>
      <c r="N46" s="589"/>
    </row>
    <row r="47" spans="1:16" ht="7.5" customHeight="1">
      <c r="I47" s="188"/>
      <c r="J47" s="228"/>
    </row>
    <row r="48" spans="1:16">
      <c r="B48" s="201" t="s">
        <v>690</v>
      </c>
      <c r="G48" s="325"/>
      <c r="H48" s="438"/>
      <c r="I48" s="244"/>
      <c r="J48" s="155" t="s">
        <v>52</v>
      </c>
      <c r="M48" s="589"/>
      <c r="N48" s="589"/>
    </row>
    <row r="49" spans="1:16" ht="9" customHeight="1" thickBot="1">
      <c r="A49" s="228"/>
      <c r="B49" s="237"/>
      <c r="C49" s="237"/>
      <c r="D49" s="237"/>
      <c r="E49" s="237"/>
      <c r="F49" s="237"/>
      <c r="G49" s="237"/>
      <c r="H49" s="237"/>
      <c r="I49" s="237"/>
      <c r="J49" s="237"/>
      <c r="K49" s="237"/>
      <c r="L49" s="237"/>
      <c r="M49" s="237"/>
      <c r="N49" s="237"/>
      <c r="O49" s="237"/>
      <c r="P49" s="237"/>
    </row>
    <row r="50" spans="1:16" ht="9" customHeight="1" thickTop="1">
      <c r="A50" s="228"/>
    </row>
    <row r="51" spans="1:16">
      <c r="A51" s="228"/>
      <c r="B51" s="102" t="s">
        <v>44</v>
      </c>
      <c r="E51" s="250"/>
      <c r="F51" s="391"/>
      <c r="H51" s="102" t="s">
        <v>45</v>
      </c>
      <c r="K51" s="250"/>
      <c r="L51" s="391"/>
    </row>
    <row r="52" spans="1:16" ht="8.25" customHeight="1">
      <c r="A52" s="228"/>
    </row>
    <row r="53" spans="1:16">
      <c r="B53" s="201" t="s">
        <v>378</v>
      </c>
      <c r="D53" s="438"/>
      <c r="E53" s="187"/>
      <c r="F53" s="515" t="s">
        <v>631</v>
      </c>
      <c r="G53" s="515"/>
      <c r="H53" s="506"/>
      <c r="I53" s="438"/>
      <c r="J53" s="514" t="s">
        <v>632</v>
      </c>
      <c r="K53" s="515"/>
      <c r="L53" s="515"/>
      <c r="M53" s="506"/>
      <c r="N53" s="459"/>
      <c r="O53" s="459"/>
      <c r="P53" s="459"/>
    </row>
    <row r="54" spans="1:16" ht="6.75" customHeight="1">
      <c r="A54" s="228"/>
      <c r="B54" s="228"/>
      <c r="C54" s="228"/>
      <c r="D54" s="228"/>
      <c r="E54" s="228"/>
      <c r="F54" s="228"/>
      <c r="G54" s="228"/>
      <c r="H54" s="228"/>
      <c r="I54" s="228"/>
      <c r="J54" s="228"/>
      <c r="K54" s="228"/>
      <c r="L54" s="324"/>
      <c r="M54" s="156"/>
      <c r="N54" s="324"/>
      <c r="O54" s="156"/>
    </row>
    <row r="55" spans="1:16">
      <c r="A55" s="228"/>
      <c r="B55" s="201" t="s">
        <v>386</v>
      </c>
      <c r="F55" s="201"/>
      <c r="G55" s="201" t="s">
        <v>375</v>
      </c>
      <c r="J55" s="438"/>
      <c r="M55" s="324"/>
      <c r="N55" s="156"/>
      <c r="O55" s="324"/>
      <c r="P55" s="156"/>
    </row>
    <row r="56" spans="1:16" ht="6" customHeight="1">
      <c r="A56" s="228"/>
      <c r="M56" s="228"/>
      <c r="N56" s="228"/>
      <c r="O56" s="228"/>
      <c r="P56" s="228"/>
    </row>
    <row r="57" spans="1:16">
      <c r="A57" s="228"/>
      <c r="G57" s="201" t="s">
        <v>625</v>
      </c>
      <c r="J57" s="438"/>
      <c r="M57" s="324"/>
      <c r="N57" s="156"/>
      <c r="O57" s="324"/>
      <c r="P57" s="156"/>
    </row>
    <row r="58" spans="1:16" ht="6" customHeight="1">
      <c r="A58" s="228"/>
      <c r="M58" s="228"/>
      <c r="N58" s="228"/>
      <c r="O58" s="228"/>
      <c r="P58" s="228"/>
    </row>
    <row r="59" spans="1:16">
      <c r="A59" s="228"/>
      <c r="G59" s="102" t="s">
        <v>46</v>
      </c>
      <c r="L59" s="438"/>
      <c r="M59" s="324"/>
      <c r="N59" s="156"/>
      <c r="O59" s="324"/>
      <c r="P59" s="156"/>
    </row>
    <row r="60" spans="1:16">
      <c r="A60" s="228"/>
    </row>
    <row r="61" spans="1:16">
      <c r="A61" s="228"/>
      <c r="B61" s="102" t="s">
        <v>47</v>
      </c>
      <c r="G61" s="327"/>
      <c r="H61" s="521"/>
      <c r="I61" s="577"/>
      <c r="J61" s="577"/>
      <c r="K61" s="577"/>
      <c r="L61" s="577"/>
      <c r="M61" s="577"/>
      <c r="N61" s="577"/>
      <c r="O61" s="577"/>
      <c r="P61" s="578"/>
    </row>
    <row r="62" spans="1:16">
      <c r="A62" s="228"/>
      <c r="G62" s="327"/>
      <c r="H62" s="327"/>
      <c r="I62" s="239"/>
      <c r="J62" s="239"/>
      <c r="K62" s="239"/>
      <c r="L62" s="239"/>
      <c r="M62" s="239"/>
      <c r="N62" s="239"/>
      <c r="O62" s="239"/>
      <c r="P62" s="239"/>
    </row>
    <row r="63" spans="1:16">
      <c r="A63" s="228"/>
      <c r="B63" s="476" t="s">
        <v>636</v>
      </c>
      <c r="C63" s="476"/>
      <c r="D63" s="476"/>
      <c r="E63" s="476"/>
      <c r="F63" s="476"/>
      <c r="G63" s="476"/>
      <c r="H63" s="476"/>
      <c r="I63" s="476"/>
      <c r="J63" s="476"/>
      <c r="K63" s="476"/>
      <c r="L63" s="438"/>
      <c r="M63" s="326"/>
      <c r="N63" s="326"/>
      <c r="O63" s="326"/>
      <c r="P63" s="326"/>
    </row>
    <row r="64" spans="1:16" ht="6" customHeight="1">
      <c r="A64" s="228"/>
      <c r="M64" s="228"/>
      <c r="N64" s="228"/>
      <c r="O64" s="228"/>
      <c r="P64" s="228"/>
    </row>
    <row r="65" spans="1:16">
      <c r="A65" s="228"/>
      <c r="B65" s="391"/>
      <c r="C65" s="568" t="s">
        <v>637</v>
      </c>
      <c r="D65" s="568"/>
      <c r="E65" s="568"/>
      <c r="F65" s="568"/>
      <c r="G65" s="568"/>
      <c r="H65" s="568"/>
      <c r="I65" s="568"/>
      <c r="J65" s="568"/>
      <c r="K65" s="568"/>
      <c r="L65" s="568"/>
      <c r="M65" s="568"/>
      <c r="N65" s="568"/>
      <c r="O65" s="568"/>
      <c r="P65" s="568"/>
    </row>
    <row r="66" spans="1:16">
      <c r="A66" s="228"/>
      <c r="C66" s="568"/>
      <c r="D66" s="568"/>
      <c r="E66" s="568"/>
      <c r="F66" s="568"/>
      <c r="G66" s="568"/>
      <c r="H66" s="568"/>
      <c r="I66" s="568"/>
      <c r="J66" s="568"/>
      <c r="K66" s="568"/>
      <c r="L66" s="568"/>
      <c r="M66" s="568"/>
      <c r="N66" s="568"/>
      <c r="O66" s="568"/>
      <c r="P66" s="568"/>
    </row>
    <row r="67" spans="1:16" ht="6" customHeight="1">
      <c r="A67" s="228"/>
      <c r="M67" s="228"/>
      <c r="N67" s="228"/>
      <c r="O67" s="228"/>
      <c r="P67" s="228"/>
    </row>
    <row r="68" spans="1:16">
      <c r="A68" s="228"/>
      <c r="B68" s="391"/>
      <c r="C68" s="102" t="s">
        <v>638</v>
      </c>
      <c r="G68" s="327"/>
      <c r="H68" s="327"/>
      <c r="I68" s="239"/>
      <c r="J68" s="239"/>
      <c r="K68" s="239"/>
      <c r="L68" s="239"/>
      <c r="M68" s="239"/>
      <c r="N68" s="239"/>
      <c r="O68" s="239"/>
      <c r="P68" s="239"/>
    </row>
    <row r="69" spans="1:16" ht="6" customHeight="1">
      <c r="A69" s="228"/>
      <c r="M69" s="228"/>
      <c r="N69" s="228"/>
      <c r="O69" s="228"/>
      <c r="P69" s="228"/>
    </row>
    <row r="70" spans="1:16">
      <c r="A70" s="228"/>
      <c r="B70" s="391"/>
      <c r="C70" s="102" t="s">
        <v>722</v>
      </c>
      <c r="G70" s="327"/>
      <c r="H70" s="327"/>
      <c r="I70" s="239"/>
      <c r="J70" s="239"/>
      <c r="K70" s="239"/>
      <c r="L70" s="239"/>
      <c r="M70" s="239"/>
      <c r="N70" s="239"/>
      <c r="O70" s="239"/>
      <c r="P70" s="239"/>
    </row>
    <row r="71" spans="1:16" ht="6" customHeight="1">
      <c r="A71" s="228"/>
      <c r="M71" s="228"/>
      <c r="N71" s="228"/>
      <c r="O71" s="228"/>
      <c r="P71" s="228"/>
    </row>
    <row r="72" spans="1:16">
      <c r="A72" s="228"/>
      <c r="B72" s="391"/>
      <c r="C72" s="568" t="s">
        <v>721</v>
      </c>
      <c r="D72" s="568"/>
      <c r="E72" s="568"/>
      <c r="F72" s="568"/>
      <c r="G72" s="568"/>
      <c r="H72" s="568"/>
      <c r="I72" s="568"/>
      <c r="J72" s="568"/>
      <c r="K72" s="568"/>
      <c r="L72" s="568"/>
      <c r="M72" s="568"/>
      <c r="N72" s="568"/>
      <c r="O72" s="568"/>
      <c r="P72" s="568"/>
    </row>
    <row r="73" spans="1:16" ht="13.5" customHeight="1">
      <c r="A73" s="228"/>
      <c r="C73" s="568"/>
      <c r="D73" s="568"/>
      <c r="E73" s="568"/>
      <c r="F73" s="568"/>
      <c r="G73" s="568"/>
      <c r="H73" s="568"/>
      <c r="I73" s="568"/>
      <c r="J73" s="568"/>
      <c r="K73" s="568"/>
      <c r="L73" s="568"/>
      <c r="M73" s="568"/>
      <c r="N73" s="568"/>
      <c r="O73" s="568"/>
      <c r="P73" s="568"/>
    </row>
    <row r="74" spans="1:16" ht="13.5" customHeight="1">
      <c r="A74" s="228"/>
      <c r="B74" s="391"/>
      <c r="C74" s="592" t="s">
        <v>720</v>
      </c>
      <c r="D74" s="568"/>
      <c r="E74" s="568"/>
      <c r="F74" s="568"/>
      <c r="G74" s="568"/>
      <c r="H74" s="568"/>
      <c r="I74" s="568"/>
      <c r="J74" s="568"/>
      <c r="K74" s="568"/>
      <c r="L74" s="568"/>
      <c r="M74" s="568"/>
      <c r="N74" s="568"/>
      <c r="O74" s="568"/>
      <c r="P74" s="568"/>
    </row>
    <row r="75" spans="1:16">
      <c r="A75" s="228"/>
      <c r="M75" s="228"/>
      <c r="N75" s="228"/>
      <c r="O75" s="228"/>
      <c r="P75" s="228"/>
    </row>
    <row r="76" spans="1:16">
      <c r="B76" s="201" t="s">
        <v>633</v>
      </c>
      <c r="C76" s="228"/>
      <c r="D76" s="266"/>
      <c r="G76" s="586" t="s">
        <v>708</v>
      </c>
      <c r="H76" s="587"/>
      <c r="I76" s="588"/>
      <c r="J76" s="391"/>
      <c r="K76" s="569" t="s">
        <v>710</v>
      </c>
      <c r="L76" s="570"/>
      <c r="M76" s="570"/>
      <c r="N76" s="570"/>
      <c r="O76" s="571"/>
      <c r="P76" s="391"/>
    </row>
    <row r="77" spans="1:16" ht="13.5" thickBot="1">
      <c r="B77" s="237"/>
      <c r="C77" s="237"/>
      <c r="D77" s="237"/>
      <c r="E77" s="237"/>
      <c r="F77" s="237"/>
      <c r="G77" s="237"/>
      <c r="H77" s="237"/>
      <c r="I77" s="237"/>
      <c r="J77" s="237"/>
      <c r="K77" s="237"/>
      <c r="L77" s="237"/>
      <c r="M77" s="237"/>
      <c r="N77" s="237"/>
      <c r="O77" s="237"/>
      <c r="P77" s="237"/>
    </row>
    <row r="78" spans="1:16" ht="13.5" thickTop="1">
      <c r="B78" s="454">
        <f ca="1">NOW()</f>
        <v>44704.603637268519</v>
      </c>
      <c r="C78" s="454"/>
      <c r="D78" s="454"/>
      <c r="O78" s="201"/>
      <c r="P78" s="201" t="s">
        <v>43</v>
      </c>
    </row>
    <row r="79" spans="1:16">
      <c r="B79" s="228"/>
      <c r="C79" s="228"/>
      <c r="D79" s="228"/>
      <c r="E79" s="228"/>
      <c r="F79" s="228"/>
      <c r="G79" s="228"/>
      <c r="H79" s="228"/>
      <c r="I79" s="228"/>
      <c r="J79" s="228"/>
      <c r="K79" s="228"/>
      <c r="L79" s="228"/>
      <c r="M79" s="324"/>
      <c r="N79" s="156"/>
      <c r="O79" s="324"/>
      <c r="P79" s="156"/>
    </row>
    <row r="80" spans="1:16">
      <c r="B80" s="228"/>
      <c r="C80" s="228"/>
      <c r="D80" s="228"/>
      <c r="E80" s="228"/>
      <c r="F80" s="228"/>
      <c r="G80" s="228"/>
      <c r="H80" s="228"/>
      <c r="I80" s="228"/>
      <c r="J80" s="228"/>
      <c r="K80" s="228"/>
      <c r="L80" s="228"/>
      <c r="M80" s="228"/>
      <c r="N80" s="228"/>
      <c r="O80" s="228"/>
      <c r="P80" s="228"/>
    </row>
    <row r="81" spans="2:16">
      <c r="B81" s="243"/>
      <c r="C81" s="228"/>
      <c r="D81" s="228"/>
      <c r="E81" s="228"/>
      <c r="F81" s="228"/>
      <c r="G81" s="228"/>
      <c r="H81" s="324"/>
      <c r="I81" s="156"/>
      <c r="J81" s="324"/>
      <c r="K81" s="156"/>
      <c r="L81" s="243"/>
      <c r="M81" s="243"/>
      <c r="N81" s="228"/>
      <c r="O81" s="228"/>
      <c r="P81" s="264"/>
    </row>
    <row r="82" spans="2:16">
      <c r="B82" s="228"/>
      <c r="C82" s="228"/>
      <c r="D82" s="228"/>
      <c r="E82" s="228"/>
      <c r="F82" s="228"/>
      <c r="G82" s="228"/>
      <c r="H82" s="228"/>
      <c r="I82" s="228"/>
      <c r="J82" s="228"/>
      <c r="K82" s="228"/>
      <c r="L82" s="228"/>
      <c r="M82" s="228"/>
      <c r="N82" s="228"/>
      <c r="O82" s="228"/>
      <c r="P82" s="228"/>
    </row>
    <row r="83" spans="2:16">
      <c r="B83" s="248"/>
      <c r="C83" s="228"/>
      <c r="D83" s="228"/>
      <c r="E83" s="228"/>
      <c r="F83" s="228"/>
      <c r="G83" s="228"/>
      <c r="H83" s="324"/>
      <c r="I83" s="156"/>
      <c r="J83" s="324"/>
      <c r="K83" s="156"/>
      <c r="L83" s="228"/>
      <c r="M83" s="243"/>
      <c r="N83" s="228"/>
      <c r="O83" s="228"/>
      <c r="P83" s="264"/>
    </row>
  </sheetData>
  <sheetProtection algorithmName="SHA-512" hashValue="0b5U4RM0ZMuaud1ytCSBjj4xCnZX602Lnt43G0djoYJ22NxyK9jONUgrYxvoHqwo/yef5AIuHrep6mY6DeDeUA==" saltValue="dNKUbDTfFYM24bVM4gQjgw==" spinCount="100000" sheet="1" objects="1" scenarios="1"/>
  <mergeCells count="76">
    <mergeCell ref="C74:P74"/>
    <mergeCell ref="N11:O11"/>
    <mergeCell ref="N12:O12"/>
    <mergeCell ref="I17:J17"/>
    <mergeCell ref="F11:H11"/>
    <mergeCell ref="M48:N48"/>
    <mergeCell ref="I12:J12"/>
    <mergeCell ref="N53:P53"/>
    <mergeCell ref="J53:M53"/>
    <mergeCell ref="N16:O16"/>
    <mergeCell ref="N17:O17"/>
    <mergeCell ref="F26:P26"/>
    <mergeCell ref="B16:E16"/>
    <mergeCell ref="I15:J15"/>
    <mergeCell ref="I16:J16"/>
    <mergeCell ref="B11:E11"/>
    <mergeCell ref="B1:J1"/>
    <mergeCell ref="F7:H7"/>
    <mergeCell ref="F8:H8"/>
    <mergeCell ref="F9:H9"/>
    <mergeCell ref="F10:H10"/>
    <mergeCell ref="F5:H5"/>
    <mergeCell ref="F6:H6"/>
    <mergeCell ref="I8:J8"/>
    <mergeCell ref="I9:J9"/>
    <mergeCell ref="B3:P3"/>
    <mergeCell ref="N6:O6"/>
    <mergeCell ref="I7:J7"/>
    <mergeCell ref="I10:J10"/>
    <mergeCell ref="N9:O9"/>
    <mergeCell ref="N10:O10"/>
    <mergeCell ref="N8:O8"/>
    <mergeCell ref="B5:E5"/>
    <mergeCell ref="B10:E10"/>
    <mergeCell ref="B9:E9"/>
    <mergeCell ref="B8:E8"/>
    <mergeCell ref="B7:E7"/>
    <mergeCell ref="B6:E6"/>
    <mergeCell ref="B14:E14"/>
    <mergeCell ref="F12:H12"/>
    <mergeCell ref="F13:H13"/>
    <mergeCell ref="F14:H14"/>
    <mergeCell ref="B13:E13"/>
    <mergeCell ref="B12:E12"/>
    <mergeCell ref="B78:D78"/>
    <mergeCell ref="C30:P31"/>
    <mergeCell ref="D19:P19"/>
    <mergeCell ref="F15:H15"/>
    <mergeCell ref="F16:H16"/>
    <mergeCell ref="F17:H17"/>
    <mergeCell ref="C65:P66"/>
    <mergeCell ref="C72:P73"/>
    <mergeCell ref="B63:K63"/>
    <mergeCell ref="G76:I76"/>
    <mergeCell ref="F53:H53"/>
    <mergeCell ref="M46:N46"/>
    <mergeCell ref="N15:O15"/>
    <mergeCell ref="B15:E15"/>
    <mergeCell ref="L24:P24"/>
    <mergeCell ref="B17:E17"/>
    <mergeCell ref="K76:O76"/>
    <mergeCell ref="O1:P1"/>
    <mergeCell ref="J39:K39"/>
    <mergeCell ref="L39:P39"/>
    <mergeCell ref="H61:P61"/>
    <mergeCell ref="G24:H24"/>
    <mergeCell ref="M35:P35"/>
    <mergeCell ref="N7:O7"/>
    <mergeCell ref="N5:O5"/>
    <mergeCell ref="I5:J5"/>
    <mergeCell ref="I6:J6"/>
    <mergeCell ref="I13:J13"/>
    <mergeCell ref="I14:J14"/>
    <mergeCell ref="N13:O13"/>
    <mergeCell ref="N14:O14"/>
    <mergeCell ref="I11:J11"/>
  </mergeCells>
  <phoneticPr fontId="4" type="noConversion"/>
  <conditionalFormatting sqref="A6:A17">
    <cfRule type="cellIs" dxfId="0" priority="1" operator="equal">
      <formula>0</formula>
    </cfRule>
  </conditionalFormatting>
  <dataValidations count="3">
    <dataValidation type="list" allowBlank="1" showInputMessage="1" showErrorMessage="1" sqref="H39 B74 H33 H35 H37 J76 B68 B65 B70 B72" xr:uid="{86A5EC5B-ED45-44D4-8BAB-E450D27BBF2B}">
      <formula1>"X"</formula1>
    </dataValidation>
    <dataValidation type="list" allowBlank="1" showInputMessage="1" showErrorMessage="1" sqref="B43 B21 B28" xr:uid="{869682D2-8D8F-4902-A8B9-FC0206C0B17D}">
      <formula1>"0,1,2,3,4"</formula1>
    </dataValidation>
    <dataValidation type="list" allowBlank="1" showInputMessage="1" showErrorMessage="1" sqref="L6:L17" xr:uid="{62656F32-977F-4A32-9E86-D998913359BB}">
      <formula1>$C$28:$C$29</formula1>
    </dataValidation>
  </dataValidations>
  <pageMargins left="0.81" right="0.23" top="0.45" bottom="0.44" header="0.37" footer="0.36"/>
  <pageSetup scale="77"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D05034DF-A163-4E2B-A600-D9A9292019A1}">
          <x14:formula1>
            <xm:f>Guide!$C$28:$C$29</xm:f>
          </x14:formula1>
          <xm:sqref>J22</xm:sqref>
        </x14:dataValidation>
        <x14:dataValidation type="list" allowBlank="1" showInputMessage="1" showErrorMessage="1" xr:uid="{49A82225-F941-4343-BD0F-EE09E4ABADE9}">
          <x14:formula1>
            <xm:f>'Tables-hidden'!$A$27:$A$35</xm:f>
          </x14:formula1>
          <xm:sqref>F6:F17</xm:sqref>
        </x14:dataValidation>
        <x14:dataValidation type="list" allowBlank="1" showInputMessage="1" showErrorMessage="1" xr:uid="{0C0CED88-EC0D-4E7C-8AEB-388F7551D1FE}">
          <x14:formula1>
            <xm:f>'Tables-hidden'!$A$43:$A$45</xm:f>
          </x14:formula1>
          <xm:sqref>N6:O17</xm:sqref>
        </x14:dataValidation>
        <x14:dataValidation type="list" allowBlank="1" showInputMessage="1" showErrorMessage="1" xr:uid="{7D7E31CA-BFCB-410F-8DC3-0B5CB2769E6D}">
          <x14:formula1>
            <xm:f>'Tables-hidden'!$A$38:$A$40</xm:f>
          </x14:formula1>
          <xm:sqref>I6:I17</xm:sqref>
        </x14:dataValidation>
        <x14:dataValidation type="list" allowBlank="1" showInputMessage="1" showErrorMessage="1" xr:uid="{30F194AB-8E69-4578-B0D0-34F31A0AE770}">
          <x14:formula1>
            <xm:f>'Tables-hidden'!$B$2:$B$4</xm:f>
          </x14:formula1>
          <xm:sqref>J29 D53 I53 J55 J57 L59 L63 H44 H46 H48 P76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33"/>
  <sheetViews>
    <sheetView workbookViewId="0">
      <selection activeCell="A5" sqref="A5:F5"/>
    </sheetView>
  </sheetViews>
  <sheetFormatPr defaultRowHeight="12.75"/>
  <cols>
    <col min="1" max="1" width="3.5703125" customWidth="1"/>
    <col min="3" max="3" width="9.42578125" customWidth="1"/>
    <col min="5" max="5" width="5.42578125" customWidth="1"/>
    <col min="6" max="6" width="6.5703125" customWidth="1"/>
    <col min="7" max="7" width="5.42578125" customWidth="1"/>
    <col min="8" max="8" width="7.28515625" customWidth="1"/>
    <col min="9" max="13" width="10.7109375" customWidth="1"/>
  </cols>
  <sheetData>
    <row r="1" spans="1:20">
      <c r="A1" s="537" t="str">
        <f>IF('1'!K4="","Application Name-From Page 1",'1'!K4)</f>
        <v>Application Name-From Page 1</v>
      </c>
      <c r="B1" s="537"/>
      <c r="C1" s="537"/>
      <c r="D1" s="537"/>
      <c r="E1" s="537"/>
      <c r="F1" s="537"/>
      <c r="G1" s="537"/>
      <c r="H1" s="537"/>
      <c r="I1" s="537"/>
    </row>
    <row r="3" spans="1:20" ht="15.75">
      <c r="A3" s="5" t="s">
        <v>374</v>
      </c>
      <c r="B3" s="3"/>
      <c r="C3" s="3"/>
      <c r="D3" s="3"/>
      <c r="E3" s="3"/>
      <c r="F3" s="3"/>
      <c r="G3" s="3"/>
      <c r="H3" s="3"/>
      <c r="I3" s="3"/>
      <c r="J3" s="3"/>
      <c r="K3" s="3"/>
      <c r="L3" s="3"/>
      <c r="M3" s="3"/>
    </row>
    <row r="4" spans="1:20" ht="10.5" customHeight="1">
      <c r="A4" s="102"/>
      <c r="B4" s="102"/>
      <c r="C4" s="102"/>
      <c r="D4" s="102"/>
      <c r="E4" s="102"/>
      <c r="F4" s="102"/>
      <c r="G4" s="102"/>
      <c r="H4" s="102"/>
      <c r="I4" s="102"/>
      <c r="J4" s="102"/>
      <c r="K4" s="102"/>
      <c r="L4" s="102"/>
      <c r="M4" s="102"/>
      <c r="N4" s="102"/>
      <c r="O4" s="102"/>
    </row>
    <row r="5" spans="1:20">
      <c r="A5" s="601" t="s">
        <v>734</v>
      </c>
      <c r="B5" s="601"/>
      <c r="C5" s="601"/>
      <c r="D5" s="601"/>
      <c r="E5" s="601"/>
      <c r="F5" s="602"/>
      <c r="G5" s="468"/>
      <c r="H5" s="474"/>
      <c r="I5" s="474"/>
      <c r="J5" s="474"/>
      <c r="K5" s="469"/>
      <c r="L5" s="400"/>
      <c r="M5" s="102"/>
      <c r="N5" s="102"/>
      <c r="O5" s="102"/>
    </row>
    <row r="6" spans="1:20" ht="5.25" customHeight="1">
      <c r="A6" s="155"/>
      <c r="B6" s="102"/>
      <c r="C6" s="102"/>
      <c r="D6" s="102"/>
      <c r="E6" s="102"/>
      <c r="F6" s="102"/>
      <c r="G6" s="102"/>
      <c r="H6" s="102"/>
      <c r="I6" s="102"/>
      <c r="J6" s="102"/>
      <c r="K6" s="102"/>
      <c r="L6" s="102"/>
      <c r="M6" s="102"/>
      <c r="N6" s="102"/>
      <c r="O6" s="102"/>
    </row>
    <row r="7" spans="1:20">
      <c r="A7" s="102"/>
      <c r="B7" s="102"/>
      <c r="C7" s="102"/>
      <c r="D7" s="102"/>
      <c r="E7" s="400"/>
      <c r="F7" s="400"/>
      <c r="G7" s="400"/>
      <c r="H7" s="400"/>
      <c r="I7" s="400"/>
      <c r="J7" s="400"/>
      <c r="K7" s="102"/>
      <c r="L7" s="102"/>
      <c r="M7" s="102"/>
      <c r="N7" s="102"/>
      <c r="O7" s="102"/>
      <c r="P7" s="102"/>
      <c r="Q7" s="102"/>
      <c r="R7" s="102"/>
      <c r="S7" s="102"/>
      <c r="T7" s="102"/>
    </row>
    <row r="8" spans="1:20">
      <c r="A8" s="102"/>
      <c r="B8" s="155" t="s">
        <v>67</v>
      </c>
      <c r="C8" s="102"/>
      <c r="D8" s="102"/>
      <c r="E8" s="102"/>
      <c r="F8" s="102"/>
      <c r="G8" s="102"/>
      <c r="H8" s="102"/>
      <c r="I8" s="102"/>
      <c r="J8" s="102"/>
      <c r="K8" s="102"/>
      <c r="L8" s="102"/>
      <c r="M8" s="102"/>
      <c r="N8" s="102"/>
      <c r="O8" s="102"/>
      <c r="P8" s="102"/>
      <c r="Q8" s="102"/>
      <c r="R8" s="102"/>
      <c r="S8" s="102"/>
      <c r="T8" s="102"/>
    </row>
    <row r="9" spans="1:20" ht="5.25" customHeight="1">
      <c r="N9" s="102"/>
      <c r="O9" s="102"/>
      <c r="P9" s="102"/>
      <c r="Q9" s="102"/>
      <c r="R9" s="102"/>
      <c r="S9" s="102"/>
      <c r="T9" s="102"/>
    </row>
    <row r="10" spans="1:20" ht="27" customHeight="1">
      <c r="A10" s="8"/>
      <c r="B10" s="599" t="s">
        <v>65</v>
      </c>
      <c r="C10" s="595"/>
      <c r="D10" s="180" t="s">
        <v>422</v>
      </c>
      <c r="E10" s="600" t="s">
        <v>64</v>
      </c>
      <c r="F10" s="600"/>
      <c r="G10" s="600"/>
      <c r="H10" s="600"/>
      <c r="I10" s="600" t="s">
        <v>63</v>
      </c>
      <c r="J10" s="600"/>
      <c r="K10" s="600"/>
      <c r="L10" s="600"/>
      <c r="M10" s="600"/>
      <c r="N10" s="102"/>
      <c r="O10" s="102"/>
      <c r="P10" s="102"/>
      <c r="Q10" s="102"/>
      <c r="R10" s="102"/>
      <c r="S10" s="102"/>
      <c r="T10" s="102"/>
    </row>
    <row r="11" spans="1:20">
      <c r="A11" s="22"/>
      <c r="B11" s="596"/>
      <c r="C11" s="597"/>
      <c r="D11" s="597"/>
      <c r="E11" s="597"/>
      <c r="F11" s="597"/>
      <c r="G11" s="597"/>
      <c r="H11" s="598"/>
      <c r="I11" s="12" t="s">
        <v>54</v>
      </c>
      <c r="J11" s="12" t="s">
        <v>55</v>
      </c>
      <c r="K11" s="12" t="s">
        <v>56</v>
      </c>
      <c r="L11" s="12" t="s">
        <v>57</v>
      </c>
      <c r="M11" s="12" t="s">
        <v>58</v>
      </c>
      <c r="N11" s="102"/>
      <c r="O11" s="102"/>
      <c r="P11" s="102"/>
      <c r="Q11" s="102"/>
      <c r="R11" s="102"/>
      <c r="S11" s="102"/>
      <c r="T11" s="102"/>
    </row>
    <row r="12" spans="1:20" ht="19.5" customHeight="1">
      <c r="A12" s="8"/>
      <c r="B12" s="594" t="s">
        <v>390</v>
      </c>
      <c r="C12" s="595"/>
      <c r="D12" s="397"/>
      <c r="E12" s="391"/>
      <c r="F12" s="9" t="s">
        <v>60</v>
      </c>
      <c r="G12" s="391"/>
      <c r="H12" s="9" t="s">
        <v>59</v>
      </c>
      <c r="I12" s="399"/>
      <c r="J12" s="399"/>
      <c r="K12" s="399"/>
      <c r="L12" s="399"/>
      <c r="M12" s="399"/>
      <c r="N12" s="102"/>
      <c r="O12" s="102"/>
      <c r="P12" s="102"/>
      <c r="Q12" s="102"/>
      <c r="R12" s="102"/>
      <c r="S12" s="102"/>
      <c r="T12" s="102"/>
    </row>
    <row r="13" spans="1:20" ht="19.5" customHeight="1">
      <c r="A13" s="8"/>
      <c r="B13" s="594" t="s">
        <v>61</v>
      </c>
      <c r="C13" s="595"/>
      <c r="D13" s="397"/>
      <c r="E13" s="391"/>
      <c r="F13" s="9" t="s">
        <v>60</v>
      </c>
      <c r="G13" s="391"/>
      <c r="H13" s="9" t="s">
        <v>59</v>
      </c>
      <c r="I13" s="399"/>
      <c r="J13" s="399"/>
      <c r="K13" s="399"/>
      <c r="L13" s="399"/>
      <c r="M13" s="399"/>
      <c r="N13" s="102"/>
      <c r="O13" s="102"/>
      <c r="P13" s="102"/>
      <c r="Q13" s="102"/>
      <c r="R13" s="102"/>
      <c r="S13" s="102"/>
      <c r="T13" s="102"/>
    </row>
    <row r="14" spans="1:20" ht="19.5" customHeight="1">
      <c r="A14" s="8"/>
      <c r="B14" s="594" t="s">
        <v>416</v>
      </c>
      <c r="C14" s="595"/>
      <c r="D14" s="397"/>
      <c r="E14" s="391"/>
      <c r="F14" s="9" t="s">
        <v>60</v>
      </c>
      <c r="G14" s="391"/>
      <c r="H14" s="9" t="s">
        <v>59</v>
      </c>
      <c r="I14" s="399"/>
      <c r="J14" s="399"/>
      <c r="K14" s="399"/>
      <c r="L14" s="399"/>
      <c r="M14" s="399"/>
      <c r="N14" s="102"/>
      <c r="O14" s="102"/>
      <c r="P14" s="102"/>
      <c r="Q14" s="102"/>
      <c r="R14" s="102"/>
      <c r="S14" s="102"/>
      <c r="T14" s="102"/>
    </row>
    <row r="15" spans="1:20" ht="19.5" customHeight="1">
      <c r="A15" s="8"/>
      <c r="B15" s="594" t="s">
        <v>391</v>
      </c>
      <c r="C15" s="595"/>
      <c r="D15" s="397"/>
      <c r="E15" s="391"/>
      <c r="F15" s="9" t="s">
        <v>60</v>
      </c>
      <c r="G15" s="391"/>
      <c r="H15" s="9" t="s">
        <v>59</v>
      </c>
      <c r="I15" s="399"/>
      <c r="J15" s="399"/>
      <c r="K15" s="399"/>
      <c r="L15" s="399"/>
      <c r="M15" s="399"/>
      <c r="N15" s="102"/>
      <c r="O15" s="102"/>
      <c r="P15" s="102"/>
      <c r="Q15" s="102"/>
      <c r="R15" s="102"/>
      <c r="S15" s="102"/>
      <c r="T15" s="102"/>
    </row>
    <row r="16" spans="1:20" ht="19.5" customHeight="1">
      <c r="A16" s="8"/>
      <c r="B16" s="594" t="s">
        <v>417</v>
      </c>
      <c r="C16" s="595"/>
      <c r="D16" s="397"/>
      <c r="E16" s="391"/>
      <c r="F16" s="9" t="s">
        <v>60</v>
      </c>
      <c r="G16" s="391"/>
      <c r="H16" s="9" t="s">
        <v>59</v>
      </c>
      <c r="I16" s="399"/>
      <c r="J16" s="399"/>
      <c r="K16" s="399"/>
      <c r="L16" s="399"/>
      <c r="M16" s="399"/>
      <c r="N16" s="387"/>
      <c r="O16" s="385"/>
      <c r="P16" s="228"/>
      <c r="Q16" s="102"/>
      <c r="R16" s="102"/>
      <c r="S16" s="102"/>
      <c r="T16" s="102"/>
    </row>
    <row r="17" spans="1:20" ht="19.5" customHeight="1">
      <c r="A17" s="8"/>
      <c r="B17" s="205" t="s">
        <v>32</v>
      </c>
      <c r="C17" s="206"/>
      <c r="D17" s="18"/>
      <c r="E17" s="391"/>
      <c r="F17" s="9" t="s">
        <v>60</v>
      </c>
      <c r="G17" s="391"/>
      <c r="H17" s="9" t="s">
        <v>59</v>
      </c>
      <c r="I17" s="399"/>
      <c r="J17" s="399"/>
      <c r="K17" s="399"/>
      <c r="L17" s="399"/>
      <c r="M17" s="399"/>
      <c r="N17" s="387"/>
      <c r="O17" s="385"/>
      <c r="P17" s="228"/>
      <c r="Q17" s="102"/>
      <c r="R17" s="102"/>
      <c r="S17" s="102"/>
      <c r="T17" s="102"/>
    </row>
    <row r="18" spans="1:20" ht="19.5" customHeight="1">
      <c r="A18" s="8"/>
      <c r="B18" s="205" t="s">
        <v>33</v>
      </c>
      <c r="C18" s="206"/>
      <c r="D18" s="18"/>
      <c r="E18" s="391"/>
      <c r="F18" s="9" t="s">
        <v>60</v>
      </c>
      <c r="G18" s="391"/>
      <c r="H18" s="9" t="s">
        <v>59</v>
      </c>
      <c r="I18" s="399"/>
      <c r="J18" s="399"/>
      <c r="K18" s="399"/>
      <c r="L18" s="399"/>
      <c r="M18" s="399"/>
      <c r="N18" s="102"/>
      <c r="O18" s="102"/>
      <c r="P18" s="102"/>
      <c r="Q18" s="102"/>
      <c r="R18" s="102"/>
      <c r="S18" s="102"/>
      <c r="T18" s="102"/>
    </row>
    <row r="19" spans="1:20" ht="19.5" customHeight="1">
      <c r="A19" s="8"/>
      <c r="B19" s="205" t="s">
        <v>420</v>
      </c>
      <c r="C19" s="206"/>
      <c r="D19" s="18"/>
      <c r="E19" s="391"/>
      <c r="F19" s="9" t="s">
        <v>60</v>
      </c>
      <c r="G19" s="391"/>
      <c r="H19" s="9" t="s">
        <v>59</v>
      </c>
      <c r="I19" s="399"/>
      <c r="J19" s="399"/>
      <c r="K19" s="399"/>
      <c r="L19" s="399"/>
      <c r="M19" s="399"/>
      <c r="N19" s="102"/>
      <c r="O19" s="102"/>
      <c r="P19" s="102"/>
      <c r="Q19" s="102"/>
      <c r="R19" s="102"/>
      <c r="S19" s="102"/>
      <c r="T19" s="102"/>
    </row>
    <row r="20" spans="1:20" ht="19.5" customHeight="1">
      <c r="A20" s="8"/>
      <c r="B20" s="594" t="s">
        <v>421</v>
      </c>
      <c r="C20" s="595"/>
      <c r="D20" s="18"/>
      <c r="E20" s="391"/>
      <c r="F20" s="9" t="s">
        <v>60</v>
      </c>
      <c r="G20" s="391"/>
      <c r="H20" s="9" t="s">
        <v>59</v>
      </c>
      <c r="I20" s="399"/>
      <c r="J20" s="399"/>
      <c r="K20" s="399"/>
      <c r="L20" s="399"/>
      <c r="M20" s="399"/>
    </row>
    <row r="21" spans="1:20" ht="19.5" customHeight="1">
      <c r="A21" s="22"/>
      <c r="B21" s="594" t="s">
        <v>62</v>
      </c>
      <c r="C21" s="595"/>
      <c r="D21" s="18"/>
      <c r="E21" s="391"/>
      <c r="F21" s="9" t="s">
        <v>60</v>
      </c>
      <c r="G21" s="391"/>
      <c r="H21" s="9" t="s">
        <v>59</v>
      </c>
      <c r="I21" s="399"/>
      <c r="J21" s="399"/>
      <c r="K21" s="399"/>
      <c r="L21" s="399"/>
      <c r="M21" s="399"/>
    </row>
    <row r="22" spans="1:20" ht="19.5" customHeight="1">
      <c r="A22" s="8"/>
      <c r="B22" s="594" t="s">
        <v>418</v>
      </c>
      <c r="C22" s="595"/>
      <c r="D22" s="18"/>
      <c r="E22" s="391"/>
      <c r="F22" s="9" t="s">
        <v>60</v>
      </c>
      <c r="G22" s="391"/>
      <c r="H22" s="9" t="s">
        <v>59</v>
      </c>
      <c r="I22" s="399"/>
      <c r="J22" s="399"/>
      <c r="K22" s="399"/>
      <c r="L22" s="399"/>
      <c r="M22" s="399"/>
    </row>
    <row r="23" spans="1:20" ht="19.5" customHeight="1">
      <c r="A23" s="8"/>
      <c r="B23" s="594" t="s">
        <v>419</v>
      </c>
      <c r="C23" s="595"/>
      <c r="D23" s="18"/>
      <c r="E23" s="391"/>
      <c r="F23" s="9" t="s">
        <v>60</v>
      </c>
      <c r="G23" s="391"/>
      <c r="H23" s="9" t="s">
        <v>59</v>
      </c>
      <c r="I23" s="399"/>
      <c r="J23" s="399"/>
      <c r="K23" s="399"/>
      <c r="L23" s="399"/>
      <c r="M23" s="399"/>
    </row>
    <row r="24" spans="1:20" ht="19.5" customHeight="1">
      <c r="A24" s="8"/>
      <c r="B24" s="594" t="s">
        <v>34</v>
      </c>
      <c r="C24" s="595"/>
      <c r="D24" s="398"/>
      <c r="E24" s="391"/>
      <c r="F24" s="9" t="s">
        <v>60</v>
      </c>
      <c r="G24" s="391"/>
      <c r="H24" s="9" t="s">
        <v>59</v>
      </c>
      <c r="I24" s="399"/>
      <c r="J24" s="399"/>
      <c r="K24" s="399"/>
      <c r="L24" s="399"/>
      <c r="M24" s="399"/>
    </row>
    <row r="25" spans="1:20" ht="15" customHeight="1">
      <c r="A25" s="8"/>
      <c r="B25" s="530" t="s">
        <v>66</v>
      </c>
      <c r="C25" s="603"/>
      <c r="D25" s="603"/>
      <c r="E25" s="603"/>
      <c r="F25" s="603"/>
      <c r="G25" s="603"/>
      <c r="H25" s="595"/>
      <c r="I25" s="13">
        <f>SUM(I12:I24)</f>
        <v>0</v>
      </c>
      <c r="J25" s="13">
        <f>SUM(J12:J24)</f>
        <v>0</v>
      </c>
      <c r="K25" s="13">
        <f>SUM(K12:K24)</f>
        <v>0</v>
      </c>
      <c r="L25" s="13">
        <f>SUM(L12:L24)</f>
        <v>0</v>
      </c>
      <c r="M25" s="13">
        <f>SUM(M12:M24)</f>
        <v>0</v>
      </c>
    </row>
    <row r="26" spans="1:20" ht="15.75" customHeight="1">
      <c r="A26" s="8"/>
      <c r="B26" s="530" t="s">
        <v>521</v>
      </c>
      <c r="C26" s="603"/>
      <c r="D26" s="603"/>
      <c r="E26" s="603"/>
      <c r="F26" s="603"/>
      <c r="G26" s="603"/>
      <c r="H26" s="595"/>
      <c r="I26" s="265">
        <f>ROUNDUP(I25,0)</f>
        <v>0</v>
      </c>
      <c r="J26" s="265">
        <f t="shared" ref="J26:M26" si="0">ROUNDUP(J25,0)</f>
        <v>0</v>
      </c>
      <c r="K26" s="265">
        <f t="shared" si="0"/>
        <v>0</v>
      </c>
      <c r="L26" s="265">
        <f t="shared" si="0"/>
        <v>0</v>
      </c>
      <c r="M26" s="265">
        <f t="shared" si="0"/>
        <v>0</v>
      </c>
    </row>
    <row r="32" spans="1:20" ht="13.5" thickBot="1">
      <c r="A32" s="6"/>
      <c r="B32" s="6"/>
      <c r="C32" s="6"/>
      <c r="D32" s="6"/>
      <c r="E32" s="6"/>
      <c r="F32" s="6"/>
      <c r="G32" s="6"/>
      <c r="H32" s="6"/>
      <c r="I32" s="6"/>
      <c r="J32" s="6"/>
      <c r="K32" s="6"/>
      <c r="L32" s="6"/>
      <c r="M32" s="6"/>
    </row>
    <row r="33" spans="1:13" ht="13.5" thickTop="1">
      <c r="A33" s="604">
        <f ca="1">NOW()</f>
        <v>44704.603637268519</v>
      </c>
      <c r="B33" s="604"/>
      <c r="C33" s="604"/>
      <c r="M33" s="401" t="s">
        <v>53</v>
      </c>
    </row>
  </sheetData>
  <sheetProtection algorithmName="SHA-512" hashValue="E4N6MrYNkZqsu95jSoRG6khV9reXlXJ+4anpRNq5xP5MY77yOo6rHYQUekrR5nP1/nelKTrqbdDli6yPwW6RFw==" saltValue="57J9kxT84PDFqhIXVY196w==" spinCount="100000" sheet="1" objects="1" scenarios="1"/>
  <mergeCells count="20">
    <mergeCell ref="B20:C20"/>
    <mergeCell ref="B24:C24"/>
    <mergeCell ref="B25:H25"/>
    <mergeCell ref="A33:C33"/>
    <mergeCell ref="B21:C21"/>
    <mergeCell ref="B22:C22"/>
    <mergeCell ref="B23:C23"/>
    <mergeCell ref="B26:H26"/>
    <mergeCell ref="A1:I1"/>
    <mergeCell ref="B15:C15"/>
    <mergeCell ref="B16:C16"/>
    <mergeCell ref="B11:H11"/>
    <mergeCell ref="B10:C10"/>
    <mergeCell ref="B12:C12"/>
    <mergeCell ref="B13:C13"/>
    <mergeCell ref="B14:C14"/>
    <mergeCell ref="I10:M10"/>
    <mergeCell ref="E10:H10"/>
    <mergeCell ref="G5:K5"/>
    <mergeCell ref="A5:F5"/>
  </mergeCells>
  <phoneticPr fontId="4" type="noConversion"/>
  <dataValidations count="2">
    <dataValidation type="list" allowBlank="1" showInputMessage="1" showErrorMessage="1" sqref="D12:D16" xr:uid="{00000000-0002-0000-0500-000000000000}">
      <formula1>"Gas,Electric,Oil"</formula1>
    </dataValidation>
    <dataValidation type="list" allowBlank="1" showInputMessage="1" showErrorMessage="1" sqref="E12:E24 G12:G24" xr:uid="{00000000-0002-0000-0500-000001000000}">
      <formula1>"X"</formula1>
    </dataValidation>
  </dataValidations>
  <pageMargins left="0.47" right="0.28000000000000003" top="0.48" bottom="0.46" header="0.39" footer="0.38"/>
  <pageSetup scale="9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'Tables-hidden'!$A$48:$A$49</xm:f>
          </x14:formula1>
          <xm:sqref>G5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Q66"/>
  <sheetViews>
    <sheetView workbookViewId="0">
      <selection activeCell="G57" sqref="G57"/>
    </sheetView>
  </sheetViews>
  <sheetFormatPr defaultRowHeight="12.75"/>
  <cols>
    <col min="1" max="1" width="1.7109375" customWidth="1"/>
    <col min="2" max="2" width="9.42578125" customWidth="1"/>
    <col min="3" max="3" width="8.85546875" bestFit="1" customWidth="1"/>
    <col min="4" max="4" width="8.85546875" customWidth="1"/>
    <col min="5" max="5" width="14" customWidth="1"/>
    <col min="6" max="6" width="21.7109375" customWidth="1"/>
    <col min="7" max="7" width="12.42578125" customWidth="1"/>
    <col min="8" max="8" width="11.85546875" customWidth="1"/>
    <col min="9" max="9" width="13" customWidth="1"/>
    <col min="10" max="10" width="3.28515625" customWidth="1"/>
    <col min="11" max="11" width="19.5703125" customWidth="1"/>
    <col min="12" max="12" width="1.7109375" customWidth="1"/>
  </cols>
  <sheetData>
    <row r="1" spans="2:11">
      <c r="B1" s="537" t="str">
        <f>IF('1'!K4="","Application Name-From Page 1",'1'!K4)</f>
        <v>Application Name-From Page 1</v>
      </c>
      <c r="C1" s="537"/>
      <c r="D1" s="537"/>
      <c r="E1" s="537"/>
      <c r="F1" s="537"/>
      <c r="G1" s="537"/>
      <c r="H1" s="537"/>
      <c r="I1" s="537"/>
      <c r="J1" s="537"/>
      <c r="K1" s="23"/>
    </row>
    <row r="3" spans="2:11" ht="15.75">
      <c r="B3" s="5" t="s">
        <v>68</v>
      </c>
      <c r="C3" s="3"/>
      <c r="D3" s="3"/>
      <c r="E3" s="3"/>
      <c r="F3" s="3"/>
      <c r="G3" s="3"/>
      <c r="H3" s="3"/>
      <c r="I3" s="3"/>
      <c r="J3" s="3"/>
      <c r="K3" s="3"/>
    </row>
    <row r="5" spans="2:11">
      <c r="B5" s="621" t="s">
        <v>404</v>
      </c>
      <c r="C5" s="622"/>
      <c r="D5" s="622"/>
      <c r="E5" s="622"/>
      <c r="F5" s="622"/>
      <c r="G5" s="622"/>
      <c r="H5" s="622"/>
      <c r="I5" s="623"/>
    </row>
    <row r="6" spans="2:11" ht="51">
      <c r="B6" s="14" t="s">
        <v>69</v>
      </c>
      <c r="C6" s="14" t="s">
        <v>42</v>
      </c>
      <c r="D6" s="200" t="s">
        <v>462</v>
      </c>
      <c r="E6" s="14" t="s">
        <v>70</v>
      </c>
      <c r="F6" s="14" t="s">
        <v>71</v>
      </c>
      <c r="G6" s="14" t="s">
        <v>72</v>
      </c>
      <c r="H6" s="14" t="s">
        <v>73</v>
      </c>
      <c r="I6" s="14" t="s">
        <v>77</v>
      </c>
      <c r="J6" s="15"/>
      <c r="K6" s="17" t="s">
        <v>78</v>
      </c>
    </row>
    <row r="7" spans="2:11" ht="14.1" customHeight="1">
      <c r="B7" s="402"/>
      <c r="C7" s="402"/>
      <c r="D7" s="402"/>
      <c r="E7" s="403"/>
      <c r="F7" s="404"/>
      <c r="G7" s="404"/>
      <c r="H7" s="16">
        <f>F7-G7</f>
        <v>0</v>
      </c>
      <c r="I7" s="404"/>
      <c r="J7" s="8"/>
      <c r="K7" s="16">
        <f>C7*I7</f>
        <v>0</v>
      </c>
    </row>
    <row r="8" spans="2:11" ht="14.1" customHeight="1">
      <c r="B8" s="402"/>
      <c r="C8" s="402"/>
      <c r="D8" s="402"/>
      <c r="E8" s="403"/>
      <c r="F8" s="404"/>
      <c r="G8" s="404"/>
      <c r="H8" s="16">
        <f t="shared" ref="H8:H25" si="0">F8-G8</f>
        <v>0</v>
      </c>
      <c r="I8" s="404"/>
      <c r="J8" s="8"/>
      <c r="K8" s="16">
        <f t="shared" ref="K8:K25" si="1">C8*I8</f>
        <v>0</v>
      </c>
    </row>
    <row r="9" spans="2:11" ht="14.1" customHeight="1">
      <c r="B9" s="402"/>
      <c r="C9" s="402"/>
      <c r="D9" s="402"/>
      <c r="E9" s="403"/>
      <c r="F9" s="404"/>
      <c r="G9" s="404"/>
      <c r="H9" s="16">
        <f t="shared" si="0"/>
        <v>0</v>
      </c>
      <c r="I9" s="404"/>
      <c r="J9" s="8"/>
      <c r="K9" s="16">
        <f t="shared" si="1"/>
        <v>0</v>
      </c>
    </row>
    <row r="10" spans="2:11" ht="14.1" customHeight="1">
      <c r="B10" s="402"/>
      <c r="C10" s="402"/>
      <c r="D10" s="402"/>
      <c r="E10" s="403"/>
      <c r="F10" s="404"/>
      <c r="G10" s="404"/>
      <c r="H10" s="16">
        <f t="shared" si="0"/>
        <v>0</v>
      </c>
      <c r="I10" s="404"/>
      <c r="J10" s="8"/>
      <c r="K10" s="16">
        <f t="shared" si="1"/>
        <v>0</v>
      </c>
    </row>
    <row r="11" spans="2:11" ht="14.1" customHeight="1">
      <c r="B11" s="402"/>
      <c r="C11" s="402"/>
      <c r="D11" s="402"/>
      <c r="E11" s="403"/>
      <c r="F11" s="404"/>
      <c r="G11" s="404"/>
      <c r="H11" s="16">
        <f t="shared" si="0"/>
        <v>0</v>
      </c>
      <c r="I11" s="404"/>
      <c r="J11" s="8"/>
      <c r="K11" s="16">
        <f t="shared" si="1"/>
        <v>0</v>
      </c>
    </row>
    <row r="12" spans="2:11" ht="14.1" customHeight="1">
      <c r="B12" s="402"/>
      <c r="C12" s="402"/>
      <c r="D12" s="402"/>
      <c r="E12" s="403"/>
      <c r="F12" s="404"/>
      <c r="G12" s="404"/>
      <c r="H12" s="16">
        <f t="shared" si="0"/>
        <v>0</v>
      </c>
      <c r="I12" s="404"/>
      <c r="J12" s="8"/>
      <c r="K12" s="16">
        <f t="shared" si="1"/>
        <v>0</v>
      </c>
    </row>
    <row r="13" spans="2:11" ht="14.1" customHeight="1">
      <c r="B13" s="402"/>
      <c r="C13" s="402"/>
      <c r="D13" s="402"/>
      <c r="E13" s="403"/>
      <c r="F13" s="404"/>
      <c r="G13" s="404"/>
      <c r="H13" s="16">
        <f t="shared" si="0"/>
        <v>0</v>
      </c>
      <c r="I13" s="404"/>
      <c r="J13" s="8"/>
      <c r="K13" s="16">
        <f t="shared" si="1"/>
        <v>0</v>
      </c>
    </row>
    <row r="14" spans="2:11" ht="14.1" customHeight="1">
      <c r="B14" s="402"/>
      <c r="C14" s="402"/>
      <c r="D14" s="402"/>
      <c r="E14" s="403"/>
      <c r="F14" s="404"/>
      <c r="G14" s="404"/>
      <c r="H14" s="16">
        <f t="shared" si="0"/>
        <v>0</v>
      </c>
      <c r="I14" s="404"/>
      <c r="J14" s="8"/>
      <c r="K14" s="16">
        <f t="shared" si="1"/>
        <v>0</v>
      </c>
    </row>
    <row r="15" spans="2:11" ht="14.1" customHeight="1">
      <c r="B15" s="402"/>
      <c r="C15" s="402"/>
      <c r="D15" s="402"/>
      <c r="E15" s="403"/>
      <c r="F15" s="404"/>
      <c r="G15" s="404"/>
      <c r="H15" s="16">
        <f t="shared" si="0"/>
        <v>0</v>
      </c>
      <c r="I15" s="404"/>
      <c r="J15" s="8"/>
      <c r="K15" s="16">
        <f t="shared" si="1"/>
        <v>0</v>
      </c>
    </row>
    <row r="16" spans="2:11" ht="14.1" customHeight="1">
      <c r="B16" s="402"/>
      <c r="C16" s="402"/>
      <c r="D16" s="402"/>
      <c r="E16" s="403"/>
      <c r="F16" s="404"/>
      <c r="G16" s="404"/>
      <c r="H16" s="16">
        <f t="shared" si="0"/>
        <v>0</v>
      </c>
      <c r="I16" s="404"/>
      <c r="J16" s="8"/>
      <c r="K16" s="16">
        <f t="shared" si="1"/>
        <v>0</v>
      </c>
    </row>
    <row r="17" spans="2:11" ht="14.1" customHeight="1">
      <c r="B17" s="402"/>
      <c r="C17" s="402"/>
      <c r="D17" s="402"/>
      <c r="E17" s="403"/>
      <c r="F17" s="404"/>
      <c r="G17" s="404"/>
      <c r="H17" s="16">
        <f t="shared" si="0"/>
        <v>0</v>
      </c>
      <c r="I17" s="404"/>
      <c r="J17" s="8"/>
      <c r="K17" s="16">
        <f t="shared" si="1"/>
        <v>0</v>
      </c>
    </row>
    <row r="18" spans="2:11" ht="14.1" customHeight="1">
      <c r="B18" s="402"/>
      <c r="C18" s="402"/>
      <c r="D18" s="402"/>
      <c r="E18" s="403"/>
      <c r="F18" s="404"/>
      <c r="G18" s="404"/>
      <c r="H18" s="16">
        <f t="shared" si="0"/>
        <v>0</v>
      </c>
      <c r="I18" s="404"/>
      <c r="J18" s="8"/>
      <c r="K18" s="16">
        <f t="shared" si="1"/>
        <v>0</v>
      </c>
    </row>
    <row r="19" spans="2:11" ht="14.1" customHeight="1">
      <c r="B19" s="402"/>
      <c r="C19" s="402"/>
      <c r="D19" s="402"/>
      <c r="E19" s="403"/>
      <c r="F19" s="404"/>
      <c r="G19" s="404"/>
      <c r="H19" s="16">
        <f t="shared" si="0"/>
        <v>0</v>
      </c>
      <c r="I19" s="404"/>
      <c r="J19" s="8"/>
      <c r="K19" s="16">
        <f t="shared" si="1"/>
        <v>0</v>
      </c>
    </row>
    <row r="20" spans="2:11" ht="14.1" customHeight="1">
      <c r="B20" s="402"/>
      <c r="C20" s="402"/>
      <c r="D20" s="402"/>
      <c r="E20" s="403"/>
      <c r="F20" s="404"/>
      <c r="G20" s="404"/>
      <c r="H20" s="16">
        <f t="shared" si="0"/>
        <v>0</v>
      </c>
      <c r="I20" s="404"/>
      <c r="J20" s="8"/>
      <c r="K20" s="16">
        <f t="shared" si="1"/>
        <v>0</v>
      </c>
    </row>
    <row r="21" spans="2:11" ht="14.1" customHeight="1">
      <c r="B21" s="402"/>
      <c r="C21" s="402"/>
      <c r="D21" s="402"/>
      <c r="E21" s="403"/>
      <c r="F21" s="404"/>
      <c r="G21" s="404"/>
      <c r="H21" s="16">
        <f t="shared" si="0"/>
        <v>0</v>
      </c>
      <c r="I21" s="404"/>
      <c r="J21" s="8"/>
      <c r="K21" s="16">
        <f t="shared" si="1"/>
        <v>0</v>
      </c>
    </row>
    <row r="22" spans="2:11" ht="14.1" customHeight="1">
      <c r="B22" s="402"/>
      <c r="C22" s="402"/>
      <c r="D22" s="402"/>
      <c r="E22" s="403"/>
      <c r="F22" s="404"/>
      <c r="G22" s="404"/>
      <c r="H22" s="16">
        <f t="shared" si="0"/>
        <v>0</v>
      </c>
      <c r="I22" s="404"/>
      <c r="J22" s="8"/>
      <c r="K22" s="16">
        <f t="shared" si="1"/>
        <v>0</v>
      </c>
    </row>
    <row r="23" spans="2:11" ht="14.1" customHeight="1">
      <c r="B23" s="402"/>
      <c r="C23" s="402"/>
      <c r="D23" s="402"/>
      <c r="E23" s="403"/>
      <c r="F23" s="404"/>
      <c r="G23" s="404"/>
      <c r="H23" s="16">
        <f t="shared" si="0"/>
        <v>0</v>
      </c>
      <c r="I23" s="404"/>
      <c r="J23" s="8"/>
      <c r="K23" s="16">
        <f>C23*I23</f>
        <v>0</v>
      </c>
    </row>
    <row r="24" spans="2:11" ht="14.1" customHeight="1">
      <c r="B24" s="402"/>
      <c r="C24" s="402"/>
      <c r="D24" s="402"/>
      <c r="E24" s="403"/>
      <c r="F24" s="404"/>
      <c r="G24" s="404"/>
      <c r="H24" s="16">
        <f t="shared" si="0"/>
        <v>0</v>
      </c>
      <c r="I24" s="404"/>
      <c r="J24" s="8"/>
      <c r="K24" s="16">
        <f t="shared" si="1"/>
        <v>0</v>
      </c>
    </row>
    <row r="25" spans="2:11" ht="14.1" customHeight="1">
      <c r="B25" s="402"/>
      <c r="C25" s="402"/>
      <c r="D25" s="402"/>
      <c r="E25" s="403"/>
      <c r="F25" s="404"/>
      <c r="G25" s="404"/>
      <c r="H25" s="16">
        <f t="shared" si="0"/>
        <v>0</v>
      </c>
      <c r="I25" s="404"/>
      <c r="J25" s="8"/>
      <c r="K25" s="16">
        <f t="shared" si="1"/>
        <v>0</v>
      </c>
    </row>
    <row r="26" spans="2:11" ht="14.1" customHeight="1">
      <c r="B26" s="9" t="s">
        <v>74</v>
      </c>
      <c r="C26" s="9">
        <f>SUM(C7:C25)</f>
        <v>0</v>
      </c>
      <c r="D26" s="2"/>
      <c r="F26" s="624" t="s">
        <v>75</v>
      </c>
      <c r="G26" s="624"/>
      <c r="H26" s="624"/>
      <c r="I26" s="624"/>
      <c r="J26" s="2"/>
      <c r="K26" s="16">
        <f>SUM(K7:K25)</f>
        <v>0</v>
      </c>
    </row>
    <row r="27" spans="2:11" ht="14.1" customHeight="1">
      <c r="F27" s="624" t="s">
        <v>76</v>
      </c>
      <c r="G27" s="624"/>
      <c r="H27" s="624"/>
      <c r="I27" s="624"/>
      <c r="K27" s="16">
        <f>K26*12</f>
        <v>0</v>
      </c>
    </row>
    <row r="28" spans="2:11" ht="14.1" customHeight="1">
      <c r="F28" s="184"/>
      <c r="G28" s="184"/>
      <c r="H28" s="184"/>
      <c r="I28" s="184"/>
      <c r="K28" s="208"/>
    </row>
    <row r="29" spans="2:11" ht="14.1" customHeight="1">
      <c r="B29" s="4" t="s">
        <v>430</v>
      </c>
      <c r="F29" s="184"/>
      <c r="G29" s="184"/>
      <c r="H29" s="184"/>
      <c r="I29" s="184"/>
      <c r="K29" s="208"/>
    </row>
    <row r="30" spans="2:11" ht="14.1" customHeight="1">
      <c r="F30" s="184"/>
      <c r="G30" s="184"/>
      <c r="H30" s="184"/>
      <c r="I30" s="184"/>
      <c r="K30" s="208"/>
    </row>
    <row r="32" spans="2:11">
      <c r="B32" s="621" t="s">
        <v>79</v>
      </c>
      <c r="C32" s="622"/>
      <c r="D32" s="622"/>
      <c r="E32" s="622"/>
      <c r="F32" s="622"/>
      <c r="G32" s="622"/>
      <c r="H32" s="622"/>
      <c r="I32" s="622"/>
      <c r="J32" s="622"/>
      <c r="K32" s="623"/>
    </row>
    <row r="33" spans="2:16" ht="25.5" customHeight="1">
      <c r="B33" s="618" t="s">
        <v>80</v>
      </c>
      <c r="C33" s="619"/>
      <c r="D33" s="619"/>
      <c r="E33" s="620"/>
      <c r="F33" s="14" t="s">
        <v>81</v>
      </c>
      <c r="G33" s="14" t="s">
        <v>82</v>
      </c>
      <c r="H33" s="14" t="s">
        <v>83</v>
      </c>
      <c r="I33" s="14" t="s">
        <v>84</v>
      </c>
      <c r="J33" s="618" t="s">
        <v>85</v>
      </c>
      <c r="K33" s="620"/>
    </row>
    <row r="34" spans="2:16">
      <c r="B34" s="521"/>
      <c r="C34" s="606"/>
      <c r="D34" s="606"/>
      <c r="E34" s="607"/>
      <c r="F34" s="404"/>
      <c r="G34" s="405"/>
      <c r="H34" s="19" t="str">
        <f>IF(G34&gt;0,(G34/('1'!$E$23)),"")</f>
        <v/>
      </c>
      <c r="I34" s="177">
        <f>IF(G34=0,0,ROUND(F34/G34,2))</f>
        <v>0</v>
      </c>
      <c r="J34" s="608">
        <f t="shared" ref="J34:J43" si="2">ROUND(I34/12,2)</f>
        <v>0</v>
      </c>
      <c r="K34" s="609"/>
    </row>
    <row r="35" spans="2:16">
      <c r="B35" s="521"/>
      <c r="C35" s="606"/>
      <c r="D35" s="606"/>
      <c r="E35" s="607"/>
      <c r="F35" s="404"/>
      <c r="G35" s="405"/>
      <c r="H35" s="19" t="str">
        <f>IF(G35&gt;0,(G35/('1'!$E$23)),"")</f>
        <v/>
      </c>
      <c r="I35" s="177">
        <f t="shared" ref="I35:I43" si="3">IF(G35=0,0,ROUND(F35/G35,2))</f>
        <v>0</v>
      </c>
      <c r="J35" s="615">
        <f t="shared" si="2"/>
        <v>0</v>
      </c>
      <c r="K35" s="616"/>
    </row>
    <row r="36" spans="2:16">
      <c r="B36" s="605"/>
      <c r="C36" s="606"/>
      <c r="D36" s="606"/>
      <c r="E36" s="607"/>
      <c r="F36" s="404"/>
      <c r="G36" s="405"/>
      <c r="H36" s="19" t="str">
        <f>IF(G36&gt;0,(G36/('1'!$E$23)),"")</f>
        <v/>
      </c>
      <c r="I36" s="177">
        <f t="shared" si="3"/>
        <v>0</v>
      </c>
      <c r="J36" s="615">
        <f t="shared" si="2"/>
        <v>0</v>
      </c>
      <c r="K36" s="616"/>
    </row>
    <row r="37" spans="2:16">
      <c r="B37" s="605"/>
      <c r="C37" s="606"/>
      <c r="D37" s="606"/>
      <c r="E37" s="607"/>
      <c r="F37" s="404"/>
      <c r="G37" s="405"/>
      <c r="H37" s="19" t="str">
        <f>IF(G37&gt;0,(G37/('1'!$E$23)),"")</f>
        <v/>
      </c>
      <c r="I37" s="177">
        <f t="shared" si="3"/>
        <v>0</v>
      </c>
      <c r="J37" s="615">
        <f t="shared" si="2"/>
        <v>0</v>
      </c>
      <c r="K37" s="616"/>
    </row>
    <row r="38" spans="2:16">
      <c r="B38" s="605"/>
      <c r="C38" s="606"/>
      <c r="D38" s="606"/>
      <c r="E38" s="607"/>
      <c r="F38" s="404"/>
      <c r="G38" s="405"/>
      <c r="H38" s="19" t="str">
        <f>IF(G38&gt;0,(G38/('1'!$E$23)),"")</f>
        <v/>
      </c>
      <c r="I38" s="177">
        <f t="shared" si="3"/>
        <v>0</v>
      </c>
      <c r="J38" s="615">
        <f t="shared" si="2"/>
        <v>0</v>
      </c>
      <c r="K38" s="616"/>
    </row>
    <row r="39" spans="2:16">
      <c r="B39" s="605"/>
      <c r="C39" s="606"/>
      <c r="D39" s="606"/>
      <c r="E39" s="607"/>
      <c r="F39" s="404"/>
      <c r="G39" s="405"/>
      <c r="H39" s="19" t="str">
        <f>IF(G39&gt;0,(G39/('1'!$E$23)),"")</f>
        <v/>
      </c>
      <c r="I39" s="177">
        <f t="shared" si="3"/>
        <v>0</v>
      </c>
      <c r="J39" s="615">
        <f t="shared" si="2"/>
        <v>0</v>
      </c>
      <c r="K39" s="616"/>
    </row>
    <row r="40" spans="2:16">
      <c r="B40" s="605"/>
      <c r="C40" s="606"/>
      <c r="D40" s="606"/>
      <c r="E40" s="607"/>
      <c r="F40" s="404"/>
      <c r="G40" s="405"/>
      <c r="H40" s="19" t="str">
        <f>IF(G40&gt;0,(G40/('1'!$E$23)),"")</f>
        <v/>
      </c>
      <c r="I40" s="177">
        <f t="shared" si="3"/>
        <v>0</v>
      </c>
      <c r="J40" s="615">
        <f t="shared" si="2"/>
        <v>0</v>
      </c>
      <c r="K40" s="616"/>
    </row>
    <row r="41" spans="2:16">
      <c r="B41" s="605"/>
      <c r="C41" s="606"/>
      <c r="D41" s="606"/>
      <c r="E41" s="607"/>
      <c r="F41" s="404"/>
      <c r="G41" s="405"/>
      <c r="H41" s="19" t="str">
        <f>IF(G41&gt;0,(G41/('1'!$E$23)),"")</f>
        <v/>
      </c>
      <c r="I41" s="177">
        <f t="shared" si="3"/>
        <v>0</v>
      </c>
      <c r="J41" s="615">
        <f t="shared" si="2"/>
        <v>0</v>
      </c>
      <c r="K41" s="616"/>
    </row>
    <row r="42" spans="2:16">
      <c r="B42" s="605"/>
      <c r="C42" s="606"/>
      <c r="D42" s="606"/>
      <c r="E42" s="607"/>
      <c r="F42" s="404"/>
      <c r="G42" s="405"/>
      <c r="H42" s="19" t="str">
        <f>IF(G42&gt;0,(G42/('1'!$E$23)),"")</f>
        <v/>
      </c>
      <c r="I42" s="177">
        <f t="shared" si="3"/>
        <v>0</v>
      </c>
      <c r="J42" s="615">
        <f t="shared" si="2"/>
        <v>0</v>
      </c>
      <c r="K42" s="616"/>
    </row>
    <row r="43" spans="2:16">
      <c r="B43" s="605"/>
      <c r="C43" s="606"/>
      <c r="D43" s="606"/>
      <c r="E43" s="607"/>
      <c r="F43" s="404"/>
      <c r="G43" s="405"/>
      <c r="H43" s="19" t="str">
        <f>IF(G43&gt;0,(G43/('1'!$E$23)),"")</f>
        <v/>
      </c>
      <c r="I43" s="177">
        <f t="shared" si="3"/>
        <v>0</v>
      </c>
      <c r="J43" s="615">
        <f t="shared" si="2"/>
        <v>0</v>
      </c>
      <c r="K43" s="616"/>
    </row>
    <row r="44" spans="2:16">
      <c r="B44" s="610" t="s">
        <v>86</v>
      </c>
      <c r="C44" s="611"/>
      <c r="D44" s="611"/>
      <c r="E44" s="612"/>
      <c r="F44" s="182">
        <f>SUM(F34:F43)</f>
        <v>0</v>
      </c>
      <c r="G44" s="183"/>
      <c r="H44" s="183"/>
      <c r="I44" s="182">
        <f>SUM(I34:I43)</f>
        <v>0</v>
      </c>
      <c r="J44" s="613">
        <f>ROUND(I44/12,2)</f>
        <v>0</v>
      </c>
      <c r="K44" s="614"/>
    </row>
    <row r="45" spans="2:16">
      <c r="B45" s="1"/>
      <c r="C45" s="1"/>
      <c r="D45" s="1"/>
      <c r="E45" s="1"/>
      <c r="F45" s="1"/>
      <c r="G45" s="1"/>
      <c r="H45" s="1"/>
      <c r="I45" s="1"/>
      <c r="J45" s="1"/>
      <c r="K45" s="1"/>
    </row>
    <row r="46" spans="2:16">
      <c r="H46" s="102"/>
      <c r="I46" s="102"/>
      <c r="J46" s="102"/>
      <c r="K46" s="268"/>
      <c r="L46" s="102"/>
      <c r="M46" s="102"/>
      <c r="N46" s="102"/>
      <c r="O46" s="102"/>
      <c r="P46" s="102"/>
    </row>
    <row r="47" spans="2:16">
      <c r="B47" s="4" t="s">
        <v>688</v>
      </c>
      <c r="G47" s="406"/>
      <c r="H47" s="235"/>
      <c r="I47" s="102"/>
      <c r="J47" s="102"/>
      <c r="K47" s="617"/>
      <c r="L47" s="554"/>
      <c r="M47" s="102"/>
      <c r="N47" s="102"/>
      <c r="O47" s="102"/>
      <c r="P47" s="102"/>
    </row>
    <row r="48" spans="2:16">
      <c r="H48" s="228"/>
      <c r="I48" s="102"/>
      <c r="J48" s="102"/>
      <c r="K48" s="268"/>
      <c r="L48" s="102"/>
      <c r="M48" s="102"/>
      <c r="N48" s="102"/>
      <c r="O48" s="102"/>
      <c r="P48" s="102"/>
    </row>
    <row r="49" spans="2:17">
      <c r="B49" s="24"/>
      <c r="D49" s="24" t="s">
        <v>423</v>
      </c>
      <c r="G49" s="406"/>
      <c r="H49" s="235"/>
      <c r="I49" s="102"/>
      <c r="J49" s="102"/>
      <c r="K49" s="268"/>
      <c r="L49" s="102"/>
      <c r="M49" s="102"/>
      <c r="N49" s="102"/>
      <c r="O49" s="102"/>
      <c r="P49" s="102"/>
    </row>
    <row r="50" spans="2:17">
      <c r="H50" s="102"/>
      <c r="I50" s="102"/>
      <c r="J50" s="102"/>
      <c r="K50" s="268"/>
      <c r="L50" s="102"/>
      <c r="M50" s="102"/>
      <c r="N50" s="102"/>
      <c r="O50" s="102"/>
      <c r="P50" s="102"/>
    </row>
    <row r="51" spans="2:17">
      <c r="D51" s="24" t="s">
        <v>424</v>
      </c>
      <c r="G51" s="408">
        <f>'8'!E63</f>
        <v>0</v>
      </c>
      <c r="H51" s="102"/>
      <c r="I51" s="102"/>
      <c r="J51" s="102"/>
      <c r="K51" s="268"/>
      <c r="L51" s="102"/>
      <c r="M51" s="102"/>
      <c r="N51" s="102"/>
      <c r="O51" s="102"/>
      <c r="P51" s="102"/>
    </row>
    <row r="52" spans="2:17">
      <c r="H52" s="102"/>
      <c r="I52" s="102"/>
      <c r="J52" s="102"/>
      <c r="K52" s="268"/>
      <c r="L52" s="102"/>
      <c r="M52" s="102"/>
      <c r="N52" s="102"/>
      <c r="O52" s="102"/>
      <c r="P52" s="102"/>
    </row>
    <row r="53" spans="2:17">
      <c r="D53" s="24" t="s">
        <v>425</v>
      </c>
      <c r="G53" s="409" t="str">
        <f>IF(G49=0,"",G51/G49)</f>
        <v/>
      </c>
      <c r="H53" s="102"/>
      <c r="I53" s="102"/>
      <c r="J53" s="102"/>
      <c r="K53" s="268"/>
      <c r="L53" s="102"/>
      <c r="M53" s="102"/>
      <c r="N53" s="102"/>
      <c r="O53" s="102"/>
      <c r="P53" s="102"/>
    </row>
    <row r="54" spans="2:17">
      <c r="H54" s="102"/>
      <c r="I54" s="102"/>
      <c r="J54" s="102"/>
      <c r="K54" s="268"/>
      <c r="L54" s="102"/>
      <c r="M54" s="102"/>
      <c r="N54" s="102"/>
      <c r="O54" s="102"/>
      <c r="P54" s="102"/>
    </row>
    <row r="55" spans="2:17">
      <c r="D55" s="24" t="s">
        <v>426</v>
      </c>
      <c r="G55" s="408" t="str">
        <f>IF(G47=0,"",G53*G47)</f>
        <v/>
      </c>
      <c r="H55" s="102"/>
      <c r="I55" s="102"/>
      <c r="J55" s="102"/>
      <c r="K55" s="268"/>
      <c r="L55" s="102"/>
      <c r="M55" s="102"/>
      <c r="N55" s="102"/>
      <c r="O55" s="102"/>
      <c r="P55" s="102"/>
    </row>
    <row r="56" spans="2:17">
      <c r="H56" s="102"/>
      <c r="I56" s="102"/>
      <c r="J56" s="102"/>
      <c r="K56" s="268"/>
      <c r="L56" s="102"/>
      <c r="M56" s="102"/>
      <c r="N56" s="102"/>
      <c r="O56" s="102"/>
      <c r="P56" s="102"/>
    </row>
    <row r="57" spans="2:17">
      <c r="D57" s="24" t="s">
        <v>427</v>
      </c>
      <c r="G57" s="407" t="str">
        <f>G55</f>
        <v/>
      </c>
      <c r="H57" s="102"/>
      <c r="I57" s="102"/>
      <c r="J57" s="102"/>
      <c r="K57" s="268"/>
      <c r="L57" s="102"/>
      <c r="M57" s="102"/>
      <c r="N57" s="102"/>
      <c r="O57" s="102"/>
      <c r="P57" s="102"/>
    </row>
    <row r="58" spans="2:17">
      <c r="H58" s="102"/>
      <c r="I58" s="102"/>
      <c r="J58" s="102"/>
      <c r="K58" s="102"/>
      <c r="L58" s="102"/>
      <c r="M58" s="102"/>
      <c r="N58" s="102"/>
      <c r="O58" s="102"/>
      <c r="P58" s="102"/>
    </row>
    <row r="59" spans="2:17" ht="13.5" thickBot="1">
      <c r="B59" s="6"/>
      <c r="C59" s="6"/>
      <c r="D59" s="6"/>
      <c r="E59" s="6"/>
      <c r="F59" s="6"/>
      <c r="G59" s="6"/>
      <c r="H59" s="6"/>
      <c r="I59" s="6"/>
      <c r="J59" s="6"/>
      <c r="K59" s="6"/>
    </row>
    <row r="60" spans="2:17" ht="13.5" thickTop="1">
      <c r="B60" s="538">
        <f ca="1">NOW()</f>
        <v>44704.603637268519</v>
      </c>
      <c r="C60" s="538"/>
      <c r="D60" s="538"/>
      <c r="E60" s="538"/>
      <c r="K60" s="179" t="s">
        <v>379</v>
      </c>
    </row>
    <row r="62" spans="2:17">
      <c r="L62" s="2"/>
      <c r="M62" s="2"/>
      <c r="N62" s="2"/>
      <c r="O62" s="2"/>
      <c r="P62" s="2"/>
      <c r="Q62" s="2"/>
    </row>
    <row r="63" spans="2:17">
      <c r="P63" s="24"/>
    </row>
    <row r="64" spans="2:17">
      <c r="B64" s="2"/>
      <c r="C64" s="2"/>
      <c r="D64" s="2"/>
      <c r="E64" s="2"/>
      <c r="F64" s="2"/>
      <c r="G64" s="2"/>
      <c r="H64" s="2"/>
      <c r="I64" s="2"/>
      <c r="J64" s="2"/>
      <c r="K64" s="2"/>
    </row>
    <row r="65" spans="2:11">
      <c r="B65" s="2"/>
      <c r="C65" s="2"/>
      <c r="D65" s="2"/>
      <c r="E65" s="2"/>
      <c r="F65" s="2"/>
      <c r="G65" s="2"/>
      <c r="H65" s="2"/>
      <c r="I65" s="2"/>
      <c r="J65" s="2"/>
      <c r="K65" s="2"/>
    </row>
    <row r="66" spans="2:11">
      <c r="B66" s="2"/>
      <c r="C66" s="2"/>
      <c r="D66" s="2"/>
      <c r="E66" s="2"/>
      <c r="F66" s="2"/>
      <c r="G66" s="2"/>
      <c r="H66" s="2"/>
      <c r="I66" s="2"/>
      <c r="J66" s="2"/>
      <c r="K66" s="185"/>
    </row>
  </sheetData>
  <sheetProtection algorithmName="SHA-512" hashValue="4ByWMbEb0YDde/g/FtK7g4emoIwUK49FTSplC5wqhSlqHpWG40yO1rA8eHECMQTCessLfwoaHA74rUbT/hys9g==" saltValue="p+YQQsuq/O8OvHbGkxW58Q==" spinCount="100000" sheet="1" objects="1" scenarios="1"/>
  <mergeCells count="31">
    <mergeCell ref="B1:J1"/>
    <mergeCell ref="K47:L47"/>
    <mergeCell ref="B33:E33"/>
    <mergeCell ref="B37:E37"/>
    <mergeCell ref="B38:E38"/>
    <mergeCell ref="J35:K35"/>
    <mergeCell ref="J43:K43"/>
    <mergeCell ref="J40:K40"/>
    <mergeCell ref="B39:E39"/>
    <mergeCell ref="J39:K39"/>
    <mergeCell ref="B5:I5"/>
    <mergeCell ref="F26:I26"/>
    <mergeCell ref="F27:I27"/>
    <mergeCell ref="B32:K32"/>
    <mergeCell ref="J33:K33"/>
    <mergeCell ref="B60:E60"/>
    <mergeCell ref="B41:E41"/>
    <mergeCell ref="B35:E35"/>
    <mergeCell ref="B34:E34"/>
    <mergeCell ref="J34:K34"/>
    <mergeCell ref="B44:E44"/>
    <mergeCell ref="J44:K44"/>
    <mergeCell ref="B42:E42"/>
    <mergeCell ref="J42:K42"/>
    <mergeCell ref="B40:E40"/>
    <mergeCell ref="J41:K41"/>
    <mergeCell ref="J36:K36"/>
    <mergeCell ref="J37:K37"/>
    <mergeCell ref="J38:K38"/>
    <mergeCell ref="B36:E36"/>
    <mergeCell ref="B43:E43"/>
  </mergeCells>
  <phoneticPr fontId="4" type="noConversion"/>
  <dataValidations count="3">
    <dataValidation type="list" allowBlank="1" showInputMessage="1" showErrorMessage="1" sqref="B7:B25" xr:uid="{00000000-0002-0000-0600-000000000000}">
      <formula1>"0-BR,1-BR,2-BR,3-BR,4-BR"</formula1>
    </dataValidation>
    <dataValidation type="list" allowBlank="1" showInputMessage="1" showErrorMessage="1" sqref="E7:E25" xr:uid="{00000000-0002-0000-0600-000001000000}">
      <formula1>"HOME, NHTF, SCHTF, Market"</formula1>
    </dataValidation>
    <dataValidation type="list" allowBlank="1" showInputMessage="1" showErrorMessage="1" sqref="D7:D25" xr:uid="{00000000-0002-0000-0600-000002000000}">
      <formula1>"30% AMI ,HOME Low,HOME High,80% AMI,Market,Non-Revenue"</formula1>
    </dataValidation>
  </dataValidations>
  <pageMargins left="0.75" right="0.23" top="0.35" bottom="0.5" header="0.34" footer="0.5"/>
  <pageSetup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8"/>
  <sheetViews>
    <sheetView zoomScaleNormal="100" workbookViewId="0"/>
  </sheetViews>
  <sheetFormatPr defaultRowHeight="12.75"/>
  <cols>
    <col min="1" max="1" width="1.7109375" style="333" customWidth="1"/>
    <col min="2" max="2" width="5.5703125" style="333" customWidth="1"/>
    <col min="3" max="3" width="9.140625" style="333"/>
    <col min="4" max="4" width="5.42578125" style="333" customWidth="1"/>
    <col min="5" max="5" width="6.42578125" style="333" bestFit="1" customWidth="1"/>
    <col min="6" max="6" width="17.5703125" style="333" customWidth="1"/>
    <col min="7" max="7" width="16.85546875" style="333" customWidth="1"/>
    <col min="8" max="8" width="10.7109375" style="333" customWidth="1"/>
    <col min="9" max="9" width="13.140625" style="333" customWidth="1"/>
    <col min="10" max="10" width="11.85546875" style="333" customWidth="1"/>
    <col min="11" max="11" width="11.28515625" style="333" customWidth="1"/>
    <col min="12" max="12" width="1.7109375" style="333" customWidth="1"/>
    <col min="13" max="16384" width="9.140625" style="333"/>
  </cols>
  <sheetData>
    <row r="1" spans="1:14">
      <c r="A1" s="252"/>
      <c r="B1" s="550" t="str">
        <f>IF('1'!K4="","Application Name-From Page 1",'1'!K4)</f>
        <v>Application Name-From Page 1</v>
      </c>
      <c r="C1" s="550"/>
      <c r="D1" s="550"/>
      <c r="E1" s="550"/>
      <c r="F1" s="550"/>
      <c r="G1" s="252"/>
      <c r="H1" s="252"/>
      <c r="I1" s="252"/>
      <c r="J1" s="252"/>
      <c r="K1" s="371"/>
    </row>
    <row r="2" spans="1:14">
      <c r="A2" s="252"/>
      <c r="B2" s="252"/>
      <c r="C2" s="252"/>
      <c r="D2" s="252"/>
      <c r="E2" s="252"/>
      <c r="F2" s="252"/>
      <c r="G2" s="252"/>
      <c r="H2" s="252"/>
      <c r="I2" s="252"/>
      <c r="J2" s="252"/>
      <c r="K2" s="252"/>
    </row>
    <row r="3" spans="1:14" ht="15.75">
      <c r="A3" s="252"/>
      <c r="B3" s="372" t="s">
        <v>723</v>
      </c>
      <c r="C3" s="373"/>
      <c r="D3" s="373"/>
      <c r="E3" s="373"/>
      <c r="F3" s="373"/>
      <c r="G3" s="373"/>
      <c r="H3" s="373"/>
      <c r="I3" s="373"/>
      <c r="J3" s="373"/>
      <c r="K3" s="373"/>
    </row>
    <row r="4" spans="1:14">
      <c r="A4" s="252"/>
      <c r="B4" s="252" t="s">
        <v>641</v>
      </c>
      <c r="C4" s="252"/>
      <c r="D4" s="252"/>
      <c r="E4" s="252"/>
      <c r="F4" s="252"/>
      <c r="G4" s="252"/>
      <c r="H4" s="252"/>
      <c r="I4" s="252"/>
      <c r="J4" s="252"/>
      <c r="K4" s="252"/>
    </row>
    <row r="5" spans="1:14">
      <c r="A5" s="252"/>
      <c r="B5" s="252" t="s">
        <v>711</v>
      </c>
      <c r="C5" s="252"/>
      <c r="D5" s="252"/>
      <c r="E5" s="252"/>
      <c r="F5" s="252"/>
      <c r="G5" s="252"/>
      <c r="H5" s="252"/>
      <c r="I5" s="252"/>
      <c r="J5" s="252"/>
      <c r="K5" s="252"/>
    </row>
    <row r="6" spans="1:14">
      <c r="A6" s="252"/>
      <c r="B6" s="252" t="s">
        <v>642</v>
      </c>
      <c r="C6" s="252"/>
      <c r="D6" s="252"/>
      <c r="E6" s="252"/>
      <c r="F6" s="252"/>
      <c r="G6" s="252"/>
      <c r="H6" s="252"/>
      <c r="I6" s="252"/>
      <c r="J6" s="252"/>
      <c r="K6" s="252"/>
    </row>
    <row r="7" spans="1:14" ht="4.5" customHeight="1">
      <c r="A7" s="252"/>
      <c r="B7" s="252"/>
      <c r="C7" s="252"/>
      <c r="D7" s="252"/>
      <c r="E7" s="252"/>
      <c r="F7" s="252"/>
      <c r="G7" s="252"/>
      <c r="H7" s="252"/>
      <c r="I7" s="252"/>
      <c r="J7" s="252"/>
      <c r="K7" s="252"/>
    </row>
    <row r="8" spans="1:14">
      <c r="A8" s="252"/>
      <c r="B8" s="639" t="s">
        <v>643</v>
      </c>
      <c r="C8" s="639"/>
      <c r="D8" s="639"/>
      <c r="E8" s="639"/>
      <c r="F8" s="639"/>
      <c r="G8" s="639"/>
      <c r="H8" s="639"/>
      <c r="I8" s="639"/>
      <c r="J8" s="639"/>
      <c r="K8" s="639"/>
    </row>
    <row r="9" spans="1:14">
      <c r="A9" s="252"/>
      <c r="B9" s="259" t="s">
        <v>644</v>
      </c>
      <c r="C9" s="252"/>
      <c r="D9" s="252"/>
      <c r="E9" s="252"/>
      <c r="F9" s="252"/>
      <c r="G9" s="252"/>
      <c r="H9" s="252"/>
      <c r="I9" s="259" t="s">
        <v>540</v>
      </c>
      <c r="J9" s="252"/>
      <c r="K9" s="252"/>
    </row>
    <row r="10" spans="1:14">
      <c r="A10" s="252"/>
      <c r="B10" s="374" t="s">
        <v>645</v>
      </c>
      <c r="C10" s="252" t="s">
        <v>648</v>
      </c>
      <c r="D10" s="252"/>
      <c r="E10" s="252"/>
      <c r="F10" s="252"/>
      <c r="G10" s="252"/>
      <c r="H10" s="252"/>
      <c r="I10" s="374">
        <v>1</v>
      </c>
      <c r="J10" s="252" t="s">
        <v>639</v>
      </c>
      <c r="K10" s="252"/>
    </row>
    <row r="11" spans="1:14">
      <c r="A11" s="252"/>
      <c r="B11" s="374" t="s">
        <v>646</v>
      </c>
      <c r="C11" s="252" t="s">
        <v>653</v>
      </c>
      <c r="D11" s="252"/>
      <c r="E11" s="252"/>
      <c r="F11" s="252"/>
      <c r="G11" s="252"/>
      <c r="H11" s="252"/>
      <c r="I11" s="374">
        <v>2</v>
      </c>
      <c r="J11" s="252" t="s">
        <v>640</v>
      </c>
      <c r="K11" s="252"/>
    </row>
    <row r="12" spans="1:14">
      <c r="A12" s="252"/>
      <c r="B12" s="374" t="s">
        <v>647</v>
      </c>
      <c r="C12" s="252" t="s">
        <v>656</v>
      </c>
      <c r="D12" s="252"/>
      <c r="E12" s="252"/>
      <c r="F12" s="252"/>
      <c r="G12" s="252"/>
      <c r="H12" s="252"/>
      <c r="I12" s="374">
        <v>3</v>
      </c>
      <c r="J12" s="252" t="s">
        <v>649</v>
      </c>
      <c r="K12" s="252"/>
    </row>
    <row r="13" spans="1:14">
      <c r="A13" s="252"/>
      <c r="B13" s="374" t="s">
        <v>650</v>
      </c>
      <c r="C13" s="252" t="s">
        <v>661</v>
      </c>
      <c r="D13" s="252"/>
      <c r="E13" s="252"/>
      <c r="F13" s="638"/>
      <c r="G13" s="638"/>
      <c r="H13" s="252"/>
      <c r="I13" s="374">
        <v>4</v>
      </c>
      <c r="J13" s="252" t="s">
        <v>651</v>
      </c>
      <c r="K13" s="252"/>
    </row>
    <row r="14" spans="1:14">
      <c r="A14" s="252"/>
      <c r="B14" s="374" t="s">
        <v>652</v>
      </c>
      <c r="C14" s="252" t="s">
        <v>698</v>
      </c>
      <c r="D14" s="252"/>
      <c r="E14" s="252"/>
      <c r="F14" s="252"/>
      <c r="G14" s="252"/>
      <c r="H14" s="252"/>
      <c r="I14" s="374">
        <v>5</v>
      </c>
      <c r="J14" s="252" t="s">
        <v>654</v>
      </c>
      <c r="K14" s="252"/>
      <c r="N14" s="410"/>
    </row>
    <row r="15" spans="1:14">
      <c r="A15" s="252"/>
      <c r="B15" s="374" t="s">
        <v>655</v>
      </c>
      <c r="C15" s="252" t="s">
        <v>718</v>
      </c>
      <c r="D15" s="252"/>
      <c r="E15" s="252"/>
      <c r="F15" s="252"/>
      <c r="G15" s="252"/>
      <c r="H15" s="252"/>
      <c r="I15" s="374">
        <v>6</v>
      </c>
      <c r="J15" s="252" t="s">
        <v>657</v>
      </c>
      <c r="K15" s="252"/>
    </row>
    <row r="16" spans="1:14">
      <c r="A16" s="252"/>
      <c r="B16" s="374" t="s">
        <v>658</v>
      </c>
      <c r="C16" s="252" t="s">
        <v>697</v>
      </c>
      <c r="D16" s="252"/>
      <c r="E16" s="252"/>
      <c r="F16" s="252"/>
      <c r="G16" s="252"/>
      <c r="H16" s="252"/>
      <c r="I16" s="252"/>
      <c r="J16" s="252"/>
      <c r="K16" s="252"/>
    </row>
    <row r="17" spans="1:11">
      <c r="A17" s="252"/>
      <c r="B17" s="374" t="s">
        <v>659</v>
      </c>
      <c r="C17" s="252" t="s">
        <v>34</v>
      </c>
      <c r="D17" s="638"/>
      <c r="E17" s="638"/>
      <c r="F17" s="638"/>
      <c r="G17" s="638"/>
      <c r="H17" s="252"/>
      <c r="I17" s="259" t="s">
        <v>660</v>
      </c>
      <c r="J17" s="252"/>
      <c r="K17" s="252"/>
    </row>
    <row r="18" spans="1:11">
      <c r="A18" s="252"/>
      <c r="B18" s="375"/>
      <c r="C18" s="376"/>
      <c r="D18" s="376"/>
      <c r="E18" s="376"/>
      <c r="F18" s="640"/>
      <c r="G18" s="640"/>
      <c r="H18" s="252"/>
      <c r="I18" s="374" t="s">
        <v>662</v>
      </c>
      <c r="J18" s="252" t="s">
        <v>663</v>
      </c>
      <c r="K18" s="252"/>
    </row>
    <row r="19" spans="1:11">
      <c r="A19" s="252"/>
      <c r="B19" s="375"/>
      <c r="C19" s="376"/>
      <c r="D19" s="640"/>
      <c r="E19" s="640"/>
      <c r="F19" s="640"/>
      <c r="G19" s="640"/>
      <c r="H19" s="252"/>
      <c r="I19" s="374" t="s">
        <v>645</v>
      </c>
      <c r="J19" s="252" t="s">
        <v>664</v>
      </c>
      <c r="K19" s="252"/>
    </row>
    <row r="20" spans="1:11">
      <c r="A20" s="252"/>
      <c r="B20" s="252"/>
      <c r="C20" s="252"/>
      <c r="D20" s="252"/>
      <c r="E20" s="252"/>
      <c r="F20" s="252"/>
      <c r="G20" s="252"/>
      <c r="H20" s="252"/>
      <c r="I20" s="252"/>
      <c r="J20" s="252"/>
      <c r="K20" s="252"/>
    </row>
    <row r="21" spans="1:11" ht="28.5" customHeight="1">
      <c r="A21" s="252"/>
      <c r="B21" s="252"/>
      <c r="C21" s="377" t="s">
        <v>665</v>
      </c>
      <c r="D21" s="377" t="s">
        <v>666</v>
      </c>
      <c r="E21" s="377" t="s">
        <v>667</v>
      </c>
      <c r="F21" s="377" t="s">
        <v>668</v>
      </c>
      <c r="G21" s="377" t="s">
        <v>669</v>
      </c>
      <c r="H21" s="377" t="s">
        <v>670</v>
      </c>
      <c r="I21" s="377" t="s">
        <v>671</v>
      </c>
      <c r="J21" s="377" t="s">
        <v>672</v>
      </c>
      <c r="K21" s="377" t="s">
        <v>673</v>
      </c>
    </row>
    <row r="22" spans="1:11" ht="18" customHeight="1">
      <c r="B22" s="335">
        <v>1</v>
      </c>
      <c r="C22" s="395"/>
      <c r="D22" s="411"/>
      <c r="E22" s="395"/>
      <c r="F22" s="399"/>
      <c r="G22" s="370" t="str">
        <f>IF(I22=0,"",ROUND(PMT(H22/12,I22*12,-F22)*12,2))</f>
        <v/>
      </c>
      <c r="H22" s="412"/>
      <c r="I22" s="413"/>
      <c r="J22" s="413"/>
      <c r="K22" s="414"/>
    </row>
    <row r="23" spans="1:11" ht="18" customHeight="1">
      <c r="B23" s="335">
        <v>2</v>
      </c>
      <c r="C23" s="395"/>
      <c r="D23" s="411"/>
      <c r="E23" s="395"/>
      <c r="F23" s="399"/>
      <c r="G23" s="370" t="str">
        <f>IF(I23=0,"",ROUND(PMT(H23/12,I23*12,-F23)*12,2))</f>
        <v/>
      </c>
      <c r="H23" s="415"/>
      <c r="I23" s="413"/>
      <c r="J23" s="413"/>
      <c r="K23" s="414"/>
    </row>
    <row r="24" spans="1:11" ht="18" customHeight="1">
      <c r="B24" s="335">
        <v>3</v>
      </c>
      <c r="C24" s="395"/>
      <c r="D24" s="411"/>
      <c r="E24" s="395"/>
      <c r="F24" s="399"/>
      <c r="G24" s="370" t="str">
        <f t="shared" ref="G24:G31" si="0">IF(I24=0,"",ROUND(PMT(H24/12,I24*12,-F24)*12,2))</f>
        <v/>
      </c>
      <c r="H24" s="415"/>
      <c r="I24" s="413"/>
      <c r="J24" s="413"/>
      <c r="K24" s="414"/>
    </row>
    <row r="25" spans="1:11" ht="18" customHeight="1">
      <c r="B25" s="335">
        <v>4</v>
      </c>
      <c r="C25" s="395"/>
      <c r="D25" s="411"/>
      <c r="E25" s="395"/>
      <c r="F25" s="399"/>
      <c r="G25" s="370" t="str">
        <f t="shared" si="0"/>
        <v/>
      </c>
      <c r="H25" s="415"/>
      <c r="I25" s="413"/>
      <c r="J25" s="413"/>
      <c r="K25" s="414"/>
    </row>
    <row r="26" spans="1:11" ht="18" customHeight="1">
      <c r="B26" s="335">
        <v>5</v>
      </c>
      <c r="C26" s="395"/>
      <c r="D26" s="411"/>
      <c r="E26" s="395"/>
      <c r="F26" s="399"/>
      <c r="G26" s="370" t="str">
        <f t="shared" si="0"/>
        <v/>
      </c>
      <c r="H26" s="415"/>
      <c r="I26" s="413"/>
      <c r="J26" s="413"/>
      <c r="K26" s="414"/>
    </row>
    <row r="27" spans="1:11" ht="18" customHeight="1">
      <c r="B27" s="335">
        <v>6</v>
      </c>
      <c r="C27" s="395"/>
      <c r="D27" s="411"/>
      <c r="E27" s="395"/>
      <c r="F27" s="399"/>
      <c r="G27" s="370" t="str">
        <f t="shared" si="0"/>
        <v/>
      </c>
      <c r="H27" s="415"/>
      <c r="I27" s="413"/>
      <c r="J27" s="413"/>
      <c r="K27" s="414"/>
    </row>
    <row r="28" spans="1:11" ht="18" customHeight="1">
      <c r="B28" s="335">
        <v>7</v>
      </c>
      <c r="C28" s="395"/>
      <c r="D28" s="411"/>
      <c r="E28" s="395"/>
      <c r="F28" s="399"/>
      <c r="G28" s="370" t="str">
        <f t="shared" si="0"/>
        <v/>
      </c>
      <c r="H28" s="415"/>
      <c r="I28" s="413"/>
      <c r="J28" s="413"/>
      <c r="K28" s="414"/>
    </row>
    <row r="29" spans="1:11" ht="18" customHeight="1">
      <c r="B29" s="335">
        <v>8</v>
      </c>
      <c r="C29" s="395"/>
      <c r="D29" s="411"/>
      <c r="E29" s="395"/>
      <c r="F29" s="399"/>
      <c r="G29" s="370" t="str">
        <f t="shared" si="0"/>
        <v/>
      </c>
      <c r="H29" s="415"/>
      <c r="I29" s="413"/>
      <c r="J29" s="413"/>
      <c r="K29" s="414"/>
    </row>
    <row r="30" spans="1:11" ht="18" customHeight="1">
      <c r="B30" s="335">
        <v>9</v>
      </c>
      <c r="C30" s="395"/>
      <c r="D30" s="411"/>
      <c r="E30" s="395"/>
      <c r="F30" s="399"/>
      <c r="G30" s="370" t="str">
        <f t="shared" si="0"/>
        <v/>
      </c>
      <c r="H30" s="415"/>
      <c r="I30" s="413"/>
      <c r="J30" s="413"/>
      <c r="K30" s="414"/>
    </row>
    <row r="31" spans="1:11" ht="18" customHeight="1">
      <c r="B31" s="335">
        <v>10</v>
      </c>
      <c r="C31" s="395"/>
      <c r="D31" s="411"/>
      <c r="E31" s="395"/>
      <c r="F31" s="399"/>
      <c r="G31" s="370" t="str">
        <f t="shared" si="0"/>
        <v/>
      </c>
      <c r="H31" s="415"/>
      <c r="I31" s="413"/>
      <c r="J31" s="413"/>
      <c r="K31" s="414"/>
    </row>
    <row r="32" spans="1:11" ht="5.25" customHeight="1"/>
    <row r="33" spans="2:11">
      <c r="D33" s="334"/>
      <c r="E33" s="334" t="s">
        <v>674</v>
      </c>
      <c r="F33" s="16">
        <f>SUM(F22:F31)</f>
        <v>0</v>
      </c>
      <c r="G33" s="16">
        <f>SUM(G23:G31)</f>
        <v>0</v>
      </c>
    </row>
    <row r="35" spans="2:11">
      <c r="B35" s="334" t="s">
        <v>675</v>
      </c>
    </row>
    <row r="36" spans="2:11" ht="4.5" customHeight="1"/>
    <row r="37" spans="2:11">
      <c r="B37" s="335">
        <f>B22</f>
        <v>1</v>
      </c>
      <c r="C37" s="636" t="s">
        <v>676</v>
      </c>
      <c r="D37" s="637"/>
      <c r="E37" s="336">
        <f>C22</f>
        <v>0</v>
      </c>
      <c r="F37" s="337" t="s">
        <v>677</v>
      </c>
      <c r="G37" s="628"/>
      <c r="H37" s="629"/>
      <c r="I37" s="629"/>
      <c r="J37" s="629"/>
      <c r="K37" s="630"/>
    </row>
    <row r="38" spans="2:11">
      <c r="B38" s="626" t="s">
        <v>678</v>
      </c>
      <c r="C38" s="627"/>
      <c r="D38" s="628"/>
      <c r="E38" s="629"/>
      <c r="F38" s="629"/>
      <c r="G38" s="629"/>
      <c r="H38" s="629"/>
      <c r="I38" s="629"/>
      <c r="J38" s="629"/>
      <c r="K38" s="630"/>
    </row>
    <row r="39" spans="2:11">
      <c r="B39" s="626" t="s">
        <v>679</v>
      </c>
      <c r="C39" s="631"/>
      <c r="D39" s="627"/>
      <c r="E39" s="628"/>
      <c r="F39" s="629"/>
      <c r="G39" s="630"/>
      <c r="H39" s="626" t="s">
        <v>680</v>
      </c>
      <c r="I39" s="627"/>
      <c r="J39" s="632"/>
      <c r="K39" s="633"/>
    </row>
    <row r="40" spans="2:11">
      <c r="B40" s="335">
        <f>B23</f>
        <v>2</v>
      </c>
      <c r="C40" s="626" t="s">
        <v>676</v>
      </c>
      <c r="D40" s="627"/>
      <c r="E40" s="336">
        <f>C23</f>
        <v>0</v>
      </c>
      <c r="F40" s="337" t="s">
        <v>677</v>
      </c>
      <c r="G40" s="628"/>
      <c r="H40" s="629"/>
      <c r="I40" s="629"/>
      <c r="J40" s="629"/>
      <c r="K40" s="630"/>
    </row>
    <row r="41" spans="2:11">
      <c r="B41" s="626" t="s">
        <v>678</v>
      </c>
      <c r="C41" s="627"/>
      <c r="D41" s="628"/>
      <c r="E41" s="629"/>
      <c r="F41" s="629"/>
      <c r="G41" s="629"/>
      <c r="H41" s="629"/>
      <c r="I41" s="629"/>
      <c r="J41" s="629"/>
      <c r="K41" s="630"/>
    </row>
    <row r="42" spans="2:11">
      <c r="B42" s="626" t="s">
        <v>679</v>
      </c>
      <c r="C42" s="631"/>
      <c r="D42" s="627"/>
      <c r="E42" s="628"/>
      <c r="F42" s="629"/>
      <c r="G42" s="630"/>
      <c r="H42" s="626" t="s">
        <v>680</v>
      </c>
      <c r="I42" s="627"/>
      <c r="J42" s="632"/>
      <c r="K42" s="633"/>
    </row>
    <row r="43" spans="2:11">
      <c r="B43" s="335">
        <f>B24</f>
        <v>3</v>
      </c>
      <c r="C43" s="626" t="s">
        <v>676</v>
      </c>
      <c r="D43" s="627"/>
      <c r="E43" s="336">
        <f>C24</f>
        <v>0</v>
      </c>
      <c r="F43" s="337" t="s">
        <v>677</v>
      </c>
      <c r="G43" s="628"/>
      <c r="H43" s="629"/>
      <c r="I43" s="629"/>
      <c r="J43" s="629"/>
      <c r="K43" s="630"/>
    </row>
    <row r="44" spans="2:11">
      <c r="B44" s="626" t="s">
        <v>678</v>
      </c>
      <c r="C44" s="627"/>
      <c r="D44" s="628"/>
      <c r="E44" s="629"/>
      <c r="F44" s="629"/>
      <c r="G44" s="629"/>
      <c r="H44" s="629"/>
      <c r="I44" s="629"/>
      <c r="J44" s="629"/>
      <c r="K44" s="630"/>
    </row>
    <row r="45" spans="2:11">
      <c r="B45" s="626" t="s">
        <v>679</v>
      </c>
      <c r="C45" s="631"/>
      <c r="D45" s="627"/>
      <c r="E45" s="628"/>
      <c r="F45" s="629"/>
      <c r="G45" s="630"/>
      <c r="H45" s="626" t="s">
        <v>680</v>
      </c>
      <c r="I45" s="627"/>
      <c r="J45" s="632"/>
      <c r="K45" s="633"/>
    </row>
    <row r="46" spans="2:11">
      <c r="B46" s="335">
        <f>B25</f>
        <v>4</v>
      </c>
      <c r="C46" s="626" t="s">
        <v>676</v>
      </c>
      <c r="D46" s="627"/>
      <c r="E46" s="336">
        <f>C25</f>
        <v>0</v>
      </c>
      <c r="F46" s="337" t="s">
        <v>677</v>
      </c>
      <c r="G46" s="628"/>
      <c r="H46" s="629"/>
      <c r="I46" s="629"/>
      <c r="J46" s="629"/>
      <c r="K46" s="630"/>
    </row>
    <row r="47" spans="2:11">
      <c r="B47" s="626" t="s">
        <v>678</v>
      </c>
      <c r="C47" s="627"/>
      <c r="D47" s="628"/>
      <c r="E47" s="629"/>
      <c r="F47" s="629"/>
      <c r="G47" s="629"/>
      <c r="H47" s="629"/>
      <c r="I47" s="629"/>
      <c r="J47" s="629"/>
      <c r="K47" s="630"/>
    </row>
    <row r="48" spans="2:11">
      <c r="B48" s="626" t="s">
        <v>679</v>
      </c>
      <c r="C48" s="631"/>
      <c r="D48" s="627"/>
      <c r="E48" s="628"/>
      <c r="F48" s="629"/>
      <c r="G48" s="630"/>
      <c r="H48" s="626" t="s">
        <v>680</v>
      </c>
      <c r="I48" s="627"/>
      <c r="J48" s="632"/>
      <c r="K48" s="633"/>
    </row>
    <row r="49" spans="2:11">
      <c r="B49" s="335">
        <f>B26</f>
        <v>5</v>
      </c>
      <c r="C49" s="626" t="s">
        <v>676</v>
      </c>
      <c r="D49" s="627"/>
      <c r="E49" s="336">
        <f>C26</f>
        <v>0</v>
      </c>
      <c r="F49" s="337" t="s">
        <v>677</v>
      </c>
      <c r="G49" s="628"/>
      <c r="H49" s="629"/>
      <c r="I49" s="629"/>
      <c r="J49" s="629"/>
      <c r="K49" s="630"/>
    </row>
    <row r="50" spans="2:11">
      <c r="B50" s="626" t="s">
        <v>678</v>
      </c>
      <c r="C50" s="627"/>
      <c r="D50" s="628"/>
      <c r="E50" s="629"/>
      <c r="F50" s="629"/>
      <c r="G50" s="629"/>
      <c r="H50" s="629"/>
      <c r="I50" s="629"/>
      <c r="J50" s="629"/>
      <c r="K50" s="630"/>
    </row>
    <row r="51" spans="2:11">
      <c r="B51" s="626" t="s">
        <v>679</v>
      </c>
      <c r="C51" s="631"/>
      <c r="D51" s="627"/>
      <c r="E51" s="628"/>
      <c r="F51" s="629"/>
      <c r="G51" s="630"/>
      <c r="H51" s="626" t="s">
        <v>680</v>
      </c>
      <c r="I51" s="627"/>
      <c r="J51" s="632"/>
      <c r="K51" s="633"/>
    </row>
    <row r="52" spans="2:11">
      <c r="B52" s="335">
        <f>B27</f>
        <v>6</v>
      </c>
      <c r="C52" s="626" t="s">
        <v>676</v>
      </c>
      <c r="D52" s="627"/>
      <c r="E52" s="336">
        <f>C27</f>
        <v>0</v>
      </c>
      <c r="F52" s="337" t="s">
        <v>677</v>
      </c>
      <c r="G52" s="628"/>
      <c r="H52" s="629"/>
      <c r="I52" s="629"/>
      <c r="J52" s="629"/>
      <c r="K52" s="630"/>
    </row>
    <row r="53" spans="2:11">
      <c r="B53" s="626" t="s">
        <v>678</v>
      </c>
      <c r="C53" s="627"/>
      <c r="D53" s="628"/>
      <c r="E53" s="629"/>
      <c r="F53" s="629"/>
      <c r="G53" s="629"/>
      <c r="H53" s="629"/>
      <c r="I53" s="629"/>
      <c r="J53" s="629"/>
      <c r="K53" s="630"/>
    </row>
    <row r="54" spans="2:11">
      <c r="B54" s="626" t="s">
        <v>679</v>
      </c>
      <c r="C54" s="631"/>
      <c r="D54" s="627"/>
      <c r="E54" s="628"/>
      <c r="F54" s="629"/>
      <c r="G54" s="630"/>
      <c r="H54" s="626" t="s">
        <v>680</v>
      </c>
      <c r="I54" s="627"/>
      <c r="J54" s="632"/>
      <c r="K54" s="633"/>
    </row>
    <row r="55" spans="2:11">
      <c r="B55" s="338">
        <f>B28</f>
        <v>7</v>
      </c>
      <c r="C55" s="634" t="s">
        <v>676</v>
      </c>
      <c r="D55" s="635"/>
      <c r="E55" s="339">
        <f>C28</f>
        <v>0</v>
      </c>
      <c r="F55" s="340" t="s">
        <v>677</v>
      </c>
      <c r="G55" s="628"/>
      <c r="H55" s="629"/>
      <c r="I55" s="629"/>
      <c r="J55" s="629"/>
      <c r="K55" s="630"/>
    </row>
    <row r="56" spans="2:11">
      <c r="B56" s="626" t="s">
        <v>678</v>
      </c>
      <c r="C56" s="627"/>
      <c r="D56" s="628"/>
      <c r="E56" s="629"/>
      <c r="F56" s="629"/>
      <c r="G56" s="629"/>
      <c r="H56" s="629"/>
      <c r="I56" s="629"/>
      <c r="J56" s="629"/>
      <c r="K56" s="630"/>
    </row>
    <row r="57" spans="2:11">
      <c r="B57" s="626" t="s">
        <v>679</v>
      </c>
      <c r="C57" s="631"/>
      <c r="D57" s="627"/>
      <c r="E57" s="628"/>
      <c r="F57" s="629"/>
      <c r="G57" s="630"/>
      <c r="H57" s="626" t="s">
        <v>680</v>
      </c>
      <c r="I57" s="627"/>
      <c r="J57" s="632"/>
      <c r="K57" s="633"/>
    </row>
    <row r="58" spans="2:11">
      <c r="B58" s="335">
        <f>B29</f>
        <v>8</v>
      </c>
      <c r="C58" s="626" t="s">
        <v>676</v>
      </c>
      <c r="D58" s="627"/>
      <c r="E58" s="336">
        <f>C29</f>
        <v>0</v>
      </c>
      <c r="F58" s="337" t="s">
        <v>677</v>
      </c>
      <c r="G58" s="628"/>
      <c r="H58" s="629"/>
      <c r="I58" s="629"/>
      <c r="J58" s="629"/>
      <c r="K58" s="630"/>
    </row>
    <row r="59" spans="2:11">
      <c r="B59" s="626" t="s">
        <v>678</v>
      </c>
      <c r="C59" s="627"/>
      <c r="D59" s="628"/>
      <c r="E59" s="629"/>
      <c r="F59" s="629"/>
      <c r="G59" s="629"/>
      <c r="H59" s="629"/>
      <c r="I59" s="629"/>
      <c r="J59" s="629"/>
      <c r="K59" s="630"/>
    </row>
    <row r="60" spans="2:11">
      <c r="B60" s="626" t="s">
        <v>679</v>
      </c>
      <c r="C60" s="631"/>
      <c r="D60" s="627"/>
      <c r="E60" s="628"/>
      <c r="F60" s="629"/>
      <c r="G60" s="630"/>
      <c r="H60" s="626" t="s">
        <v>680</v>
      </c>
      <c r="I60" s="627"/>
      <c r="J60" s="632"/>
      <c r="K60" s="633"/>
    </row>
    <row r="61" spans="2:11">
      <c r="B61" s="335">
        <f>B30</f>
        <v>9</v>
      </c>
      <c r="C61" s="626" t="s">
        <v>676</v>
      </c>
      <c r="D61" s="627"/>
      <c r="E61" s="336">
        <f>C30</f>
        <v>0</v>
      </c>
      <c r="F61" s="337" t="s">
        <v>677</v>
      </c>
      <c r="G61" s="628"/>
      <c r="H61" s="629"/>
      <c r="I61" s="629"/>
      <c r="J61" s="629"/>
      <c r="K61" s="630"/>
    </row>
    <row r="62" spans="2:11">
      <c r="B62" s="626" t="s">
        <v>678</v>
      </c>
      <c r="C62" s="627"/>
      <c r="D62" s="628"/>
      <c r="E62" s="629"/>
      <c r="F62" s="629"/>
      <c r="G62" s="629"/>
      <c r="H62" s="629"/>
      <c r="I62" s="629"/>
      <c r="J62" s="629"/>
      <c r="K62" s="630"/>
    </row>
    <row r="63" spans="2:11">
      <c r="B63" s="626" t="s">
        <v>679</v>
      </c>
      <c r="C63" s="631"/>
      <c r="D63" s="627"/>
      <c r="E63" s="628"/>
      <c r="F63" s="629"/>
      <c r="G63" s="630"/>
      <c r="H63" s="626" t="s">
        <v>680</v>
      </c>
      <c r="I63" s="627"/>
      <c r="J63" s="632"/>
      <c r="K63" s="633"/>
    </row>
    <row r="64" spans="2:11">
      <c r="B64" s="335">
        <f>B31</f>
        <v>10</v>
      </c>
      <c r="C64" s="626" t="s">
        <v>676</v>
      </c>
      <c r="D64" s="627"/>
      <c r="E64" s="336">
        <f>C31</f>
        <v>0</v>
      </c>
      <c r="F64" s="337" t="s">
        <v>677</v>
      </c>
      <c r="G64" s="628"/>
      <c r="H64" s="629"/>
      <c r="I64" s="629"/>
      <c r="J64" s="629"/>
      <c r="K64" s="630"/>
    </row>
    <row r="65" spans="2:11">
      <c r="B65" s="626" t="s">
        <v>678</v>
      </c>
      <c r="C65" s="627"/>
      <c r="D65" s="628"/>
      <c r="E65" s="629"/>
      <c r="F65" s="629"/>
      <c r="G65" s="629"/>
      <c r="H65" s="629"/>
      <c r="I65" s="629"/>
      <c r="J65" s="629"/>
      <c r="K65" s="630"/>
    </row>
    <row r="66" spans="2:11">
      <c r="B66" s="626" t="s">
        <v>679</v>
      </c>
      <c r="C66" s="631"/>
      <c r="D66" s="627"/>
      <c r="E66" s="628"/>
      <c r="F66" s="629"/>
      <c r="G66" s="630"/>
      <c r="H66" s="626" t="s">
        <v>680</v>
      </c>
      <c r="I66" s="627"/>
      <c r="J66" s="632"/>
      <c r="K66" s="633"/>
    </row>
    <row r="67" spans="2:11" ht="4.5" customHeight="1" thickBot="1">
      <c r="B67" s="341"/>
      <c r="C67" s="341"/>
      <c r="D67" s="341"/>
      <c r="E67" s="341"/>
      <c r="F67" s="341"/>
      <c r="G67" s="341"/>
      <c r="H67" s="341"/>
      <c r="I67" s="341"/>
      <c r="J67" s="341"/>
      <c r="K67" s="341"/>
    </row>
    <row r="68" spans="2:11" ht="13.5" thickTop="1">
      <c r="B68" s="625">
        <f ca="1">NOW()</f>
        <v>44704.603637268519</v>
      </c>
      <c r="C68" s="625"/>
      <c r="D68" s="625"/>
      <c r="K68" s="381" t="s">
        <v>432</v>
      </c>
    </row>
  </sheetData>
  <sheetProtection algorithmName="SHA-512" hashValue="S+y4mTgoJmvVP/5JM+Kwyk/JZKkvvTjOMcVwLmA6XxmlEfGzWvJ2oFu1oATvwBMEcMhqHVZgBetMRFcB+6WXRQ==" saltValue="FZZsK4FhRifMQnwKkPUuKw==" spinCount="100000" sheet="1" objects="1" scenarios="1"/>
  <mergeCells count="87">
    <mergeCell ref="C37:D37"/>
    <mergeCell ref="G37:K37"/>
    <mergeCell ref="F13:G13"/>
    <mergeCell ref="D17:G17"/>
    <mergeCell ref="B1:F1"/>
    <mergeCell ref="B8:K8"/>
    <mergeCell ref="F18:G18"/>
    <mergeCell ref="D19:G19"/>
    <mergeCell ref="B38:C38"/>
    <mergeCell ref="D38:K38"/>
    <mergeCell ref="B39:D39"/>
    <mergeCell ref="E39:G39"/>
    <mergeCell ref="H39:I39"/>
    <mergeCell ref="J39:K39"/>
    <mergeCell ref="C40:D40"/>
    <mergeCell ref="G40:K40"/>
    <mergeCell ref="B41:C41"/>
    <mergeCell ref="D41:K41"/>
    <mergeCell ref="B42:D42"/>
    <mergeCell ref="E42:G42"/>
    <mergeCell ref="H42:I42"/>
    <mergeCell ref="J42:K42"/>
    <mergeCell ref="C43:D43"/>
    <mergeCell ref="G43:K43"/>
    <mergeCell ref="B44:C44"/>
    <mergeCell ref="D44:K44"/>
    <mergeCell ref="B45:D45"/>
    <mergeCell ref="E45:G45"/>
    <mergeCell ref="H45:I45"/>
    <mergeCell ref="J45:K45"/>
    <mergeCell ref="C46:D46"/>
    <mergeCell ref="G46:K46"/>
    <mergeCell ref="B47:C47"/>
    <mergeCell ref="D47:K47"/>
    <mergeCell ref="B48:D48"/>
    <mergeCell ref="E48:G48"/>
    <mergeCell ref="H48:I48"/>
    <mergeCell ref="J48:K48"/>
    <mergeCell ref="C49:D49"/>
    <mergeCell ref="G49:K49"/>
    <mergeCell ref="B50:C50"/>
    <mergeCell ref="D50:K50"/>
    <mergeCell ref="B51:D51"/>
    <mergeCell ref="E51:G51"/>
    <mergeCell ref="H51:I51"/>
    <mergeCell ref="J51:K51"/>
    <mergeCell ref="C52:D52"/>
    <mergeCell ref="G52:K52"/>
    <mergeCell ref="B53:C53"/>
    <mergeCell ref="D53:K53"/>
    <mergeCell ref="B54:D54"/>
    <mergeCell ref="E54:G54"/>
    <mergeCell ref="H54:I54"/>
    <mergeCell ref="J54:K54"/>
    <mergeCell ref="C55:D55"/>
    <mergeCell ref="G55:K55"/>
    <mergeCell ref="B56:C56"/>
    <mergeCell ref="D56:K56"/>
    <mergeCell ref="B57:D57"/>
    <mergeCell ref="E57:G57"/>
    <mergeCell ref="H57:I57"/>
    <mergeCell ref="J57:K57"/>
    <mergeCell ref="C58:D58"/>
    <mergeCell ref="G58:K58"/>
    <mergeCell ref="B59:C59"/>
    <mergeCell ref="D59:K59"/>
    <mergeCell ref="B60:D60"/>
    <mergeCell ref="E60:G60"/>
    <mergeCell ref="H60:I60"/>
    <mergeCell ref="J60:K60"/>
    <mergeCell ref="C61:D61"/>
    <mergeCell ref="G61:K61"/>
    <mergeCell ref="B62:C62"/>
    <mergeCell ref="D62:K62"/>
    <mergeCell ref="B63:D63"/>
    <mergeCell ref="E63:G63"/>
    <mergeCell ref="H63:I63"/>
    <mergeCell ref="J63:K63"/>
    <mergeCell ref="B68:D68"/>
    <mergeCell ref="C64:D64"/>
    <mergeCell ref="G64:K64"/>
    <mergeCell ref="B65:C65"/>
    <mergeCell ref="D65:K65"/>
    <mergeCell ref="B66:D66"/>
    <mergeCell ref="E66:G66"/>
    <mergeCell ref="H66:I66"/>
    <mergeCell ref="J66:K66"/>
  </mergeCells>
  <dataValidations count="3">
    <dataValidation type="list" allowBlank="1" showInputMessage="1" showErrorMessage="1" sqref="E22:E31" xr:uid="{00000000-0002-0000-0700-000000000000}">
      <formula1>"R,A"</formula1>
    </dataValidation>
    <dataValidation type="list" allowBlank="1" showInputMessage="1" showErrorMessage="1" sqref="D22:D31" xr:uid="{00000000-0002-0000-0700-000001000000}">
      <formula1>"1,2,3,4,5,6"</formula1>
    </dataValidation>
    <dataValidation type="list" allowBlank="1" showInputMessage="1" showErrorMessage="1" sqref="C22:C31" xr:uid="{00000000-0002-0000-0700-000002000000}">
      <formula1>$B$10:$B$17</formula1>
    </dataValidation>
  </dataValidations>
  <pageMargins left="0.87" right="0.34" top="0.43" bottom="0.37" header="0.26" footer="0.19"/>
  <pageSetup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'Tables-hidden'!$B$2:$B$3</xm:f>
          </x14:formula1>
          <xm:sqref>K22:K31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91"/>
  <sheetViews>
    <sheetView zoomScaleNormal="100" workbookViewId="0">
      <selection activeCell="E63" sqref="E63"/>
    </sheetView>
  </sheetViews>
  <sheetFormatPr defaultRowHeight="12.75"/>
  <cols>
    <col min="1" max="1" width="1.7109375" customWidth="1"/>
    <col min="2" max="2" width="3" style="7" customWidth="1"/>
    <col min="3" max="3" width="9.5703125" customWidth="1"/>
    <col min="4" max="4" width="20.28515625" customWidth="1"/>
    <col min="5" max="5" width="16.28515625" customWidth="1"/>
    <col min="6" max="6" width="2.28515625" style="275" customWidth="1"/>
    <col min="9" max="9" width="10.140625" bestFit="1" customWidth="1"/>
    <col min="10" max="10" width="11.7109375" bestFit="1" customWidth="1"/>
  </cols>
  <sheetData>
    <row r="1" spans="2:11">
      <c r="B1" s="245"/>
      <c r="C1" s="537" t="str">
        <f>IF('1'!K4="","Application Name-From Page 1",'1'!K4)</f>
        <v>Application Name-From Page 1</v>
      </c>
      <c r="D1" s="537"/>
      <c r="E1" s="537"/>
      <c r="F1" s="359"/>
      <c r="G1" s="359"/>
      <c r="H1" s="359"/>
      <c r="I1" s="359"/>
      <c r="J1" s="359"/>
    </row>
    <row r="2" spans="2:11">
      <c r="C2" s="24" t="s">
        <v>725</v>
      </c>
      <c r="D2" s="24"/>
      <c r="E2" s="24"/>
    </row>
    <row r="3" spans="2:11" s="178" customFormat="1" ht="15.75">
      <c r="B3" s="174"/>
      <c r="C3" s="191" t="s">
        <v>724</v>
      </c>
      <c r="D3" s="192"/>
      <c r="E3" s="3"/>
      <c r="F3" s="276"/>
    </row>
    <row r="4" spans="2:11" s="178" customFormat="1" ht="5.25" customHeight="1">
      <c r="B4" s="174"/>
      <c r="C4" s="193"/>
      <c r="D4" s="194"/>
      <c r="E4" s="194"/>
      <c r="F4" s="276"/>
    </row>
    <row r="5" spans="2:11" s="178" customFormat="1" ht="12.75" customHeight="1">
      <c r="B5" s="174"/>
      <c r="C5" s="225" t="s">
        <v>514</v>
      </c>
      <c r="D5" s="227">
        <f>'6'!C26</f>
        <v>0</v>
      </c>
      <c r="E5" s="641" t="s">
        <v>380</v>
      </c>
      <c r="F5" s="277"/>
    </row>
    <row r="6" spans="2:11" s="178" customFormat="1" ht="27.75" customHeight="1">
      <c r="B6" s="174"/>
      <c r="C6" s="226" t="s">
        <v>515</v>
      </c>
      <c r="D6" s="388" t="e">
        <f>E63/D5</f>
        <v>#DIV/0!</v>
      </c>
      <c r="E6" s="642"/>
      <c r="F6" s="277"/>
    </row>
    <row r="7" spans="2:11" s="178" customFormat="1">
      <c r="B7" s="174"/>
      <c r="C7" s="379" t="s">
        <v>470</v>
      </c>
      <c r="D7" s="211"/>
      <c r="E7" s="187"/>
      <c r="F7" s="277"/>
    </row>
    <row r="8" spans="2:11" s="178" customFormat="1">
      <c r="B8" s="174">
        <v>1</v>
      </c>
      <c r="C8" s="222" t="s">
        <v>726</v>
      </c>
      <c r="D8" s="222"/>
      <c r="E8" s="416"/>
      <c r="F8" s="277"/>
      <c r="G8" s="645" t="s">
        <v>731</v>
      </c>
      <c r="H8" s="645"/>
      <c r="I8" s="645"/>
      <c r="J8" s="645"/>
      <c r="K8" s="645"/>
    </row>
    <row r="9" spans="2:11" s="178" customFormat="1">
      <c r="B9" s="174"/>
      <c r="C9" s="212"/>
      <c r="D9" s="269" t="s">
        <v>513</v>
      </c>
      <c r="E9" s="270">
        <f>SUBTOTAL(9,E8:E8)</f>
        <v>0</v>
      </c>
      <c r="F9" s="277"/>
      <c r="G9" s="645"/>
      <c r="H9" s="645"/>
      <c r="I9" s="645"/>
      <c r="J9" s="645"/>
      <c r="K9" s="645"/>
    </row>
    <row r="10" spans="2:11" s="178" customFormat="1">
      <c r="B10" s="174"/>
      <c r="C10" s="216" t="s">
        <v>471</v>
      </c>
      <c r="D10" s="211"/>
      <c r="E10" s="187"/>
      <c r="F10" s="277"/>
      <c r="G10" s="645"/>
      <c r="H10" s="645"/>
      <c r="I10" s="645"/>
      <c r="J10" s="645"/>
      <c r="K10" s="645"/>
    </row>
    <row r="11" spans="2:11" s="178" customFormat="1">
      <c r="B11" s="174">
        <f>B8+1</f>
        <v>2</v>
      </c>
      <c r="C11" s="212" t="s">
        <v>472</v>
      </c>
      <c r="D11" s="213"/>
      <c r="E11" s="416"/>
      <c r="F11" s="277"/>
      <c r="G11" s="645"/>
      <c r="H11" s="645"/>
      <c r="I11" s="645"/>
      <c r="J11" s="645"/>
      <c r="K11" s="645"/>
    </row>
    <row r="12" spans="2:11" s="178" customFormat="1">
      <c r="B12" s="174">
        <f>B11+1</f>
        <v>3</v>
      </c>
      <c r="C12" s="212" t="s">
        <v>473</v>
      </c>
      <c r="D12" s="212"/>
      <c r="E12" s="416"/>
      <c r="F12" s="277"/>
      <c r="G12" s="645" t="s">
        <v>732</v>
      </c>
      <c r="H12" s="645"/>
      <c r="I12" s="645"/>
      <c r="J12" s="645"/>
      <c r="K12" s="645"/>
    </row>
    <row r="13" spans="2:11" s="178" customFormat="1" ht="12.75" customHeight="1">
      <c r="B13" s="174">
        <f>B12+1</f>
        <v>4</v>
      </c>
      <c r="C13" s="218" t="s">
        <v>474</v>
      </c>
      <c r="D13" s="417"/>
      <c r="E13" s="417"/>
      <c r="F13" s="277"/>
      <c r="G13" s="645"/>
      <c r="H13" s="645"/>
      <c r="I13" s="645"/>
      <c r="J13" s="645"/>
      <c r="K13" s="645"/>
    </row>
    <row r="14" spans="2:11" s="178" customFormat="1" ht="12.75" customHeight="1">
      <c r="B14" s="174"/>
      <c r="C14" s="212"/>
      <c r="D14" s="269" t="s">
        <v>513</v>
      </c>
      <c r="E14" s="270">
        <f>SUBTOTAL(9,E11:E13)</f>
        <v>0</v>
      </c>
      <c r="F14" s="277"/>
      <c r="G14" s="645"/>
      <c r="H14" s="645"/>
      <c r="I14" s="645"/>
      <c r="J14" s="645"/>
      <c r="K14" s="645"/>
    </row>
    <row r="15" spans="2:11" s="178" customFormat="1" ht="12.75" customHeight="1">
      <c r="B15" s="174"/>
      <c r="C15" s="216" t="s">
        <v>475</v>
      </c>
      <c r="D15" s="211"/>
      <c r="E15" s="187"/>
      <c r="F15" s="277"/>
      <c r="G15" s="645"/>
      <c r="H15" s="645"/>
      <c r="I15" s="645"/>
      <c r="J15" s="645"/>
      <c r="K15" s="645"/>
    </row>
    <row r="16" spans="2:11" s="178" customFormat="1" ht="12.75" customHeight="1">
      <c r="B16" s="174">
        <f>B13+1</f>
        <v>5</v>
      </c>
      <c r="C16" s="212" t="s">
        <v>476</v>
      </c>
      <c r="D16" s="212"/>
      <c r="E16" s="416"/>
      <c r="F16" s="277"/>
      <c r="G16" s="645"/>
      <c r="H16" s="645"/>
      <c r="I16" s="645"/>
      <c r="J16" s="645"/>
      <c r="K16" s="645"/>
    </row>
    <row r="17" spans="2:11" s="178" customFormat="1" ht="12.75" customHeight="1">
      <c r="B17" s="174">
        <f t="shared" ref="B17:B22" si="0">B16+1</f>
        <v>6</v>
      </c>
      <c r="C17" s="212" t="s">
        <v>477</v>
      </c>
      <c r="D17" s="212"/>
      <c r="E17" s="416"/>
      <c r="F17" s="277"/>
    </row>
    <row r="18" spans="2:11" s="178" customFormat="1">
      <c r="B18" s="174">
        <f t="shared" si="0"/>
        <v>7</v>
      </c>
      <c r="C18" s="212" t="s">
        <v>478</v>
      </c>
      <c r="D18" s="212"/>
      <c r="E18" s="416"/>
      <c r="F18" s="277"/>
    </row>
    <row r="19" spans="2:11" s="178" customFormat="1">
      <c r="B19" s="174">
        <f t="shared" si="0"/>
        <v>8</v>
      </c>
      <c r="C19" s="212" t="s">
        <v>479</v>
      </c>
      <c r="D19" s="212"/>
      <c r="E19" s="416"/>
      <c r="F19" s="277"/>
    </row>
    <row r="20" spans="2:11" s="178" customFormat="1">
      <c r="B20" s="174">
        <f t="shared" si="0"/>
        <v>9</v>
      </c>
      <c r="C20" s="212" t="s">
        <v>480</v>
      </c>
      <c r="D20" s="212"/>
      <c r="E20" s="416"/>
      <c r="F20" s="277"/>
    </row>
    <row r="21" spans="2:11" s="178" customFormat="1">
      <c r="B21" s="174">
        <f t="shared" si="0"/>
        <v>10</v>
      </c>
      <c r="C21" s="643" t="s">
        <v>727</v>
      </c>
      <c r="D21" s="644"/>
      <c r="E21" s="416"/>
      <c r="F21" s="277"/>
    </row>
    <row r="22" spans="2:11" s="178" customFormat="1">
      <c r="B22" s="174">
        <f t="shared" si="0"/>
        <v>11</v>
      </c>
      <c r="C22" s="218" t="s">
        <v>481</v>
      </c>
      <c r="D22" s="417"/>
      <c r="E22" s="417"/>
      <c r="F22" s="277"/>
    </row>
    <row r="23" spans="2:11" s="178" customFormat="1" ht="12.75" customHeight="1">
      <c r="B23" s="174"/>
      <c r="C23" s="212"/>
      <c r="D23" s="269" t="s">
        <v>513</v>
      </c>
      <c r="E23" s="270">
        <f>SUBTOTAL(9,E16:E22)</f>
        <v>0</v>
      </c>
      <c r="F23" s="277"/>
      <c r="G23" s="390"/>
      <c r="H23" s="390"/>
      <c r="I23" s="390"/>
      <c r="J23" s="390"/>
      <c r="K23" s="390"/>
    </row>
    <row r="24" spans="2:11" s="178" customFormat="1" ht="12.75" customHeight="1">
      <c r="B24" s="174"/>
      <c r="C24" s="216" t="s">
        <v>482</v>
      </c>
      <c r="D24" s="211"/>
      <c r="E24" s="187"/>
      <c r="F24" s="277"/>
      <c r="G24" s="390"/>
      <c r="H24" s="390"/>
      <c r="I24" s="390"/>
      <c r="J24" s="390"/>
      <c r="K24" s="390"/>
    </row>
    <row r="25" spans="2:11" s="178" customFormat="1" ht="12.75" customHeight="1">
      <c r="B25" s="174">
        <f>B22+1</f>
        <v>12</v>
      </c>
      <c r="C25" s="212" t="s">
        <v>483</v>
      </c>
      <c r="D25" s="380"/>
      <c r="E25" s="416"/>
      <c r="F25" s="277"/>
      <c r="G25" s="390"/>
      <c r="H25" s="390"/>
      <c r="I25" s="390"/>
      <c r="J25" s="390"/>
      <c r="K25" s="390"/>
    </row>
    <row r="26" spans="2:11" s="178" customFormat="1" ht="12.75" customHeight="1">
      <c r="B26" s="174">
        <f t="shared" ref="B26:B31" si="1">B25+1</f>
        <v>13</v>
      </c>
      <c r="C26" s="212" t="s">
        <v>484</v>
      </c>
      <c r="D26" s="213"/>
      <c r="E26" s="416"/>
      <c r="F26" s="277"/>
      <c r="G26" s="390"/>
      <c r="H26" s="390"/>
      <c r="I26" s="390"/>
      <c r="J26" s="390"/>
      <c r="K26" s="390"/>
    </row>
    <row r="27" spans="2:11" s="178" customFormat="1" ht="12.75" customHeight="1">
      <c r="B27" s="174">
        <f t="shared" si="1"/>
        <v>14</v>
      </c>
      <c r="C27" s="212" t="s">
        <v>485</v>
      </c>
      <c r="D27" s="213"/>
      <c r="E27" s="416"/>
      <c r="F27" s="277"/>
      <c r="G27" s="390"/>
      <c r="H27" s="390"/>
      <c r="I27" s="390"/>
      <c r="J27" s="390"/>
      <c r="K27" s="390"/>
    </row>
    <row r="28" spans="2:11" s="178" customFormat="1" ht="12.75" customHeight="1">
      <c r="B28" s="174">
        <f t="shared" si="1"/>
        <v>15</v>
      </c>
      <c r="C28" s="212" t="s">
        <v>486</v>
      </c>
      <c r="D28" s="213"/>
      <c r="E28" s="416"/>
      <c r="F28" s="277"/>
      <c r="G28" s="390"/>
      <c r="H28" s="390"/>
      <c r="I28" s="390"/>
      <c r="J28" s="390"/>
      <c r="K28" s="390"/>
    </row>
    <row r="29" spans="2:11" s="178" customFormat="1" ht="12.75" customHeight="1">
      <c r="B29" s="174">
        <f t="shared" si="1"/>
        <v>16</v>
      </c>
      <c r="C29" s="214" t="s">
        <v>487</v>
      </c>
      <c r="D29" s="215"/>
      <c r="E29" s="416"/>
      <c r="F29" s="277"/>
      <c r="G29" s="390"/>
      <c r="H29" s="390"/>
      <c r="I29" s="390"/>
      <c r="J29" s="390"/>
      <c r="K29" s="390"/>
    </row>
    <row r="30" spans="2:11" s="178" customFormat="1" ht="12.75" customHeight="1">
      <c r="B30" s="174">
        <f t="shared" si="1"/>
        <v>17</v>
      </c>
      <c r="C30" s="212" t="s">
        <v>488</v>
      </c>
      <c r="D30" s="380"/>
      <c r="E30" s="416"/>
      <c r="F30" s="277"/>
      <c r="G30" s="390"/>
      <c r="H30" s="390"/>
      <c r="I30" s="390"/>
      <c r="J30" s="390"/>
      <c r="K30" s="390"/>
    </row>
    <row r="31" spans="2:11" s="178" customFormat="1" ht="12.75" customHeight="1">
      <c r="B31" s="174">
        <f t="shared" si="1"/>
        <v>18</v>
      </c>
      <c r="C31" s="218" t="s">
        <v>489</v>
      </c>
      <c r="D31" s="417"/>
      <c r="E31" s="416"/>
      <c r="F31" s="277"/>
      <c r="G31" s="390"/>
      <c r="H31" s="390"/>
      <c r="I31" s="390"/>
      <c r="J31" s="390"/>
      <c r="K31" s="390"/>
    </row>
    <row r="32" spans="2:11" s="178" customFormat="1">
      <c r="B32" s="174"/>
      <c r="C32" s="212"/>
      <c r="D32" s="269" t="s">
        <v>513</v>
      </c>
      <c r="E32" s="270">
        <f>SUBTOTAL(9,E25:E31)</f>
        <v>0</v>
      </c>
      <c r="F32" s="277"/>
      <c r="G32" s="389"/>
      <c r="H32" s="389"/>
      <c r="I32" s="389"/>
      <c r="J32" s="389"/>
      <c r="K32" s="389"/>
    </row>
    <row r="33" spans="2:11" s="178" customFormat="1">
      <c r="B33" s="174"/>
      <c r="C33" s="216" t="s">
        <v>490</v>
      </c>
      <c r="D33" s="211"/>
      <c r="E33" s="187"/>
      <c r="F33" s="277"/>
      <c r="G33" s="389"/>
      <c r="H33" s="389"/>
      <c r="I33" s="389"/>
      <c r="J33" s="389"/>
      <c r="K33" s="389"/>
    </row>
    <row r="34" spans="2:11" s="178" customFormat="1">
      <c r="B34" s="174">
        <f>B31+1</f>
        <v>19</v>
      </c>
      <c r="C34" s="212" t="s">
        <v>491</v>
      </c>
      <c r="D34" s="212"/>
      <c r="E34" s="416"/>
      <c r="F34" s="277"/>
      <c r="G34" s="389"/>
      <c r="H34" s="389"/>
      <c r="I34" s="389"/>
      <c r="J34" s="389"/>
      <c r="K34" s="389"/>
    </row>
    <row r="35" spans="2:11" s="178" customFormat="1">
      <c r="B35" s="174">
        <f t="shared" ref="B35:B38" si="2">B34+1</f>
        <v>20</v>
      </c>
      <c r="C35" s="212" t="s">
        <v>492</v>
      </c>
      <c r="D35" s="213"/>
      <c r="E35" s="416"/>
      <c r="F35" s="277"/>
      <c r="G35" s="389"/>
      <c r="H35" s="389"/>
      <c r="I35" s="389"/>
      <c r="J35" s="389"/>
      <c r="K35" s="389"/>
    </row>
    <row r="36" spans="2:11" s="178" customFormat="1">
      <c r="B36" s="174">
        <f t="shared" si="2"/>
        <v>21</v>
      </c>
      <c r="C36" s="212" t="s">
        <v>493</v>
      </c>
      <c r="D36" s="212"/>
      <c r="E36" s="416"/>
      <c r="F36" s="277"/>
      <c r="G36" s="389"/>
      <c r="H36" s="389"/>
      <c r="I36" s="389"/>
      <c r="J36" s="389"/>
      <c r="K36" s="389"/>
    </row>
    <row r="37" spans="2:11" s="178" customFormat="1">
      <c r="B37" s="174">
        <f t="shared" si="2"/>
        <v>22</v>
      </c>
      <c r="C37" s="212" t="s">
        <v>494</v>
      </c>
      <c r="D37" s="212"/>
      <c r="E37" s="416"/>
      <c r="F37" s="277"/>
      <c r="G37" s="389"/>
      <c r="H37" s="389"/>
      <c r="I37" s="389"/>
      <c r="J37" s="389"/>
      <c r="K37" s="389"/>
    </row>
    <row r="38" spans="2:11" s="178" customFormat="1">
      <c r="B38" s="174">
        <f t="shared" si="2"/>
        <v>23</v>
      </c>
      <c r="C38" s="218" t="s">
        <v>495</v>
      </c>
      <c r="D38" s="417"/>
      <c r="E38" s="416"/>
      <c r="F38" s="277"/>
      <c r="G38" s="389"/>
      <c r="H38" s="389"/>
      <c r="I38" s="389"/>
      <c r="J38" s="389"/>
      <c r="K38" s="389"/>
    </row>
    <row r="39" spans="2:11" s="178" customFormat="1">
      <c r="B39" s="174"/>
      <c r="C39" s="212"/>
      <c r="D39" s="269" t="s">
        <v>513</v>
      </c>
      <c r="E39" s="270">
        <f>SUBTOTAL(9,E34:E38)</f>
        <v>0</v>
      </c>
      <c r="F39" s="277"/>
      <c r="G39" s="389"/>
      <c r="H39" s="389"/>
      <c r="I39" s="389"/>
      <c r="J39" s="389"/>
      <c r="K39" s="389"/>
    </row>
    <row r="40" spans="2:11" s="178" customFormat="1">
      <c r="B40" s="174"/>
      <c r="C40" s="216" t="s">
        <v>496</v>
      </c>
      <c r="D40" s="211"/>
      <c r="E40" s="187"/>
      <c r="F40" s="277"/>
      <c r="G40" s="389"/>
      <c r="H40" s="389"/>
      <c r="I40" s="389"/>
      <c r="J40" s="389"/>
      <c r="K40" s="389"/>
    </row>
    <row r="41" spans="2:11" s="178" customFormat="1">
      <c r="B41" s="174">
        <f>B38+1</f>
        <v>24</v>
      </c>
      <c r="C41" s="217" t="s">
        <v>497</v>
      </c>
      <c r="D41" s="217"/>
      <c r="E41" s="416"/>
      <c r="F41" s="277"/>
    </row>
    <row r="42" spans="2:11" s="178" customFormat="1">
      <c r="B42" s="174">
        <f t="shared" ref="B42:B44" si="3">B41+1</f>
        <v>25</v>
      </c>
      <c r="C42" s="217" t="s">
        <v>498</v>
      </c>
      <c r="D42" s="217"/>
      <c r="E42" s="416"/>
      <c r="F42" s="277"/>
    </row>
    <row r="43" spans="2:11" s="178" customFormat="1">
      <c r="B43" s="174">
        <f t="shared" si="3"/>
        <v>26</v>
      </c>
      <c r="C43" s="217" t="s">
        <v>494</v>
      </c>
      <c r="D43" s="217"/>
      <c r="E43" s="416"/>
      <c r="F43" s="277"/>
    </row>
    <row r="44" spans="2:11" s="178" customFormat="1">
      <c r="B44" s="174">
        <f t="shared" si="3"/>
        <v>27</v>
      </c>
      <c r="C44" s="218" t="s">
        <v>499</v>
      </c>
      <c r="D44" s="417"/>
      <c r="E44" s="416"/>
      <c r="F44" s="277"/>
    </row>
    <row r="45" spans="2:11" s="178" customFormat="1">
      <c r="B45" s="174"/>
      <c r="C45" s="212"/>
      <c r="D45" s="269" t="s">
        <v>513</v>
      </c>
      <c r="E45" s="270">
        <f>SUBTOTAL(9,E41:E44)</f>
        <v>0</v>
      </c>
      <c r="F45" s="277"/>
    </row>
    <row r="46" spans="2:11" s="178" customFormat="1">
      <c r="B46" s="174"/>
      <c r="C46" s="220" t="s">
        <v>500</v>
      </c>
      <c r="D46" s="221"/>
      <c r="E46" s="187"/>
      <c r="F46" s="277"/>
    </row>
    <row r="47" spans="2:11" s="178" customFormat="1">
      <c r="B47" s="174">
        <f>B44+1</f>
        <v>28</v>
      </c>
      <c r="C47" s="214" t="s">
        <v>501</v>
      </c>
      <c r="D47" s="215"/>
      <c r="E47" s="416"/>
      <c r="F47" s="277"/>
    </row>
    <row r="48" spans="2:11" s="178" customFormat="1">
      <c r="B48" s="174">
        <f t="shared" ref="B48:B53" si="4">B47+1</f>
        <v>29</v>
      </c>
      <c r="C48" s="214" t="s">
        <v>502</v>
      </c>
      <c r="D48" s="214"/>
      <c r="E48" s="416"/>
      <c r="F48" s="277"/>
    </row>
    <row r="49" spans="2:6" s="178" customFormat="1">
      <c r="B49" s="174">
        <f t="shared" si="4"/>
        <v>30</v>
      </c>
      <c r="C49" s="214" t="s">
        <v>503</v>
      </c>
      <c r="D49" s="214"/>
      <c r="E49" s="416"/>
      <c r="F49" s="277"/>
    </row>
    <row r="50" spans="2:6" s="178" customFormat="1">
      <c r="B50" s="174">
        <f t="shared" si="4"/>
        <v>31</v>
      </c>
      <c r="C50" s="214" t="s">
        <v>504</v>
      </c>
      <c r="D50" s="214"/>
      <c r="E50" s="416"/>
      <c r="F50" s="277"/>
    </row>
    <row r="51" spans="2:6" s="178" customFormat="1">
      <c r="B51" s="174">
        <f t="shared" si="4"/>
        <v>32</v>
      </c>
      <c r="C51" s="214" t="s">
        <v>505</v>
      </c>
      <c r="D51" s="214"/>
      <c r="E51" s="416"/>
      <c r="F51" s="277"/>
    </row>
    <row r="52" spans="2:6" s="178" customFormat="1">
      <c r="B52" s="174">
        <f t="shared" si="4"/>
        <v>33</v>
      </c>
      <c r="C52" s="214" t="s">
        <v>506</v>
      </c>
      <c r="D52" s="416"/>
      <c r="E52" s="416"/>
      <c r="F52" s="277"/>
    </row>
    <row r="53" spans="2:6" s="178" customFormat="1">
      <c r="B53" s="174">
        <f t="shared" si="4"/>
        <v>34</v>
      </c>
      <c r="C53" s="219" t="s">
        <v>506</v>
      </c>
      <c r="D53" s="417"/>
      <c r="E53" s="416"/>
      <c r="F53" s="277"/>
    </row>
    <row r="54" spans="2:6" s="178" customFormat="1">
      <c r="B54" s="174"/>
      <c r="C54" s="212"/>
      <c r="D54" s="269" t="s">
        <v>513</v>
      </c>
      <c r="E54" s="270">
        <f>SUBTOTAL(9,E47:E53)</f>
        <v>0</v>
      </c>
      <c r="F54" s="277"/>
    </row>
    <row r="55" spans="2:6" s="178" customFormat="1">
      <c r="B55" s="174"/>
      <c r="C55" s="220" t="s">
        <v>507</v>
      </c>
      <c r="D55" s="221"/>
      <c r="E55" s="187"/>
      <c r="F55" s="277"/>
    </row>
    <row r="56" spans="2:6" s="178" customFormat="1">
      <c r="B56" s="174">
        <f>B53+1</f>
        <v>35</v>
      </c>
      <c r="C56" s="214" t="s">
        <v>508</v>
      </c>
      <c r="D56" s="214"/>
      <c r="E56" s="416"/>
      <c r="F56" s="277"/>
    </row>
    <row r="57" spans="2:6" s="178" customFormat="1">
      <c r="B57" s="174">
        <f t="shared" ref="B57:B60" si="5">B56+1</f>
        <v>36</v>
      </c>
      <c r="C57" s="214" t="s">
        <v>509</v>
      </c>
      <c r="D57" s="214"/>
      <c r="E57" s="416"/>
      <c r="F57" s="277"/>
    </row>
    <row r="58" spans="2:6" s="178" customFormat="1">
      <c r="B58" s="174">
        <f t="shared" si="5"/>
        <v>37</v>
      </c>
      <c r="C58" s="214" t="s">
        <v>510</v>
      </c>
      <c r="D58" s="214"/>
      <c r="E58" s="416"/>
      <c r="F58" s="277"/>
    </row>
    <row r="59" spans="2:6" s="178" customFormat="1">
      <c r="B59" s="174">
        <f t="shared" si="5"/>
        <v>38</v>
      </c>
      <c r="C59" s="214" t="s">
        <v>511</v>
      </c>
      <c r="D59" s="214"/>
      <c r="E59" s="416"/>
      <c r="F59" s="277"/>
    </row>
    <row r="60" spans="2:6" s="178" customFormat="1">
      <c r="B60" s="174">
        <f t="shared" si="5"/>
        <v>39</v>
      </c>
      <c r="C60" s="223" t="s">
        <v>512</v>
      </c>
      <c r="D60" s="418"/>
      <c r="E60" s="416"/>
      <c r="F60" s="277"/>
    </row>
    <row r="61" spans="2:6" s="178" customFormat="1">
      <c r="B61" s="174"/>
      <c r="C61" s="212"/>
      <c r="D61" s="269" t="s">
        <v>513</v>
      </c>
      <c r="E61" s="270">
        <f>SUBTOTAL(9,E56:E60)</f>
        <v>0</v>
      </c>
      <c r="F61" s="277"/>
    </row>
    <row r="62" spans="2:6" s="178" customFormat="1">
      <c r="B62" s="174"/>
      <c r="C62" s="188"/>
      <c r="D62" s="188"/>
      <c r="E62" s="189"/>
      <c r="F62" s="277"/>
    </row>
    <row r="63" spans="2:6" s="178" customFormat="1">
      <c r="B63" s="174">
        <f>B60+1</f>
        <v>40</v>
      </c>
      <c r="C63" s="190"/>
      <c r="D63" s="224" t="s">
        <v>516</v>
      </c>
      <c r="E63" s="176">
        <f>SUBTOTAL(9,E8:E61)</f>
        <v>0</v>
      </c>
      <c r="F63" s="277"/>
    </row>
    <row r="64" spans="2:6" s="178" customFormat="1" ht="13.5" thickBot="1">
      <c r="B64" s="174"/>
      <c r="C64" s="6"/>
      <c r="D64" s="6"/>
      <c r="E64" s="6"/>
      <c r="F64" s="277"/>
    </row>
    <row r="65" spans="1:6" s="178" customFormat="1" ht="13.5" thickTop="1">
      <c r="B65" s="174"/>
      <c r="C65" s="538">
        <f ca="1">NOW()</f>
        <v>44704.603637268519</v>
      </c>
      <c r="D65" s="538"/>
      <c r="E65" s="356" t="s">
        <v>431</v>
      </c>
      <c r="F65" s="277"/>
    </row>
    <row r="66" spans="1:6" s="178" customFormat="1">
      <c r="A66" s="352"/>
      <c r="B66" s="353"/>
      <c r="C66" s="352"/>
      <c r="D66" s="352"/>
      <c r="E66" s="352"/>
      <c r="F66" s="278"/>
    </row>
    <row r="67" spans="1:6" s="178" customFormat="1">
      <c r="A67" s="352"/>
      <c r="B67" s="353"/>
      <c r="C67" s="229"/>
      <c r="D67" s="229"/>
      <c r="E67" s="271"/>
      <c r="F67" s="278"/>
    </row>
    <row r="68" spans="1:6" s="178" customFormat="1">
      <c r="A68" s="352"/>
      <c r="B68" s="353"/>
      <c r="C68" s="352"/>
      <c r="D68" s="352"/>
      <c r="E68" s="352"/>
      <c r="F68" s="278"/>
    </row>
    <row r="69" spans="1:6" s="178" customFormat="1">
      <c r="A69" s="352"/>
      <c r="B69" s="353"/>
      <c r="C69" s="352"/>
      <c r="D69" s="352"/>
      <c r="E69" s="352"/>
      <c r="F69" s="278"/>
    </row>
    <row r="70" spans="1:6" s="178" customFormat="1">
      <c r="A70" s="352"/>
      <c r="B70" s="353"/>
      <c r="C70" s="272"/>
      <c r="D70" s="272"/>
      <c r="E70" s="273"/>
      <c r="F70" s="278"/>
    </row>
    <row r="71" spans="1:6" s="178" customFormat="1">
      <c r="A71" s="352"/>
      <c r="B71" s="353"/>
      <c r="C71" s="274"/>
      <c r="D71" s="274"/>
      <c r="E71" s="274"/>
      <c r="F71" s="278"/>
    </row>
    <row r="72" spans="1:6" s="178" customFormat="1">
      <c r="A72" s="352"/>
      <c r="B72" s="353"/>
      <c r="C72" s="229"/>
      <c r="D72" s="229"/>
      <c r="E72" s="271"/>
      <c r="F72" s="278"/>
    </row>
    <row r="73" spans="1:6" s="178" customFormat="1">
      <c r="A73" s="352"/>
      <c r="B73" s="353"/>
      <c r="C73" s="229"/>
      <c r="D73" s="229"/>
      <c r="E73" s="271"/>
      <c r="F73" s="278"/>
    </row>
    <row r="74" spans="1:6" s="178" customFormat="1">
      <c r="A74" s="352"/>
      <c r="B74" s="353"/>
      <c r="C74" s="355"/>
      <c r="D74" s="351"/>
      <c r="E74" s="271"/>
      <c r="F74" s="278"/>
    </row>
    <row r="75" spans="1:6" s="178" customFormat="1">
      <c r="A75" s="352"/>
      <c r="B75" s="353"/>
      <c r="C75" s="272"/>
      <c r="D75" s="272"/>
      <c r="E75" s="273"/>
      <c r="F75" s="278"/>
    </row>
    <row r="76" spans="1:6" s="178" customFormat="1">
      <c r="A76" s="352"/>
      <c r="B76" s="353"/>
      <c r="C76" s="355"/>
      <c r="D76" s="355"/>
      <c r="E76" s="273"/>
      <c r="F76" s="278"/>
    </row>
    <row r="77" spans="1:6" s="178" customFormat="1">
      <c r="A77" s="352"/>
      <c r="B77" s="353"/>
      <c r="C77" s="274"/>
      <c r="D77" s="274"/>
      <c r="E77" s="273"/>
      <c r="F77" s="278"/>
    </row>
    <row r="78" spans="1:6" s="178" customFormat="1">
      <c r="A78" s="352"/>
      <c r="B78" s="353"/>
      <c r="C78" s="355"/>
      <c r="D78" s="355"/>
      <c r="E78" s="273"/>
      <c r="F78" s="278"/>
    </row>
    <row r="79" spans="1:6">
      <c r="A79" s="102"/>
      <c r="B79" s="354"/>
      <c r="C79" s="102"/>
      <c r="D79" s="102"/>
      <c r="E79" s="102"/>
      <c r="F79" s="279"/>
    </row>
    <row r="80" spans="1:6">
      <c r="A80" s="102"/>
      <c r="B80" s="354"/>
      <c r="C80" s="102"/>
      <c r="D80" s="102"/>
      <c r="E80" s="102"/>
      <c r="F80" s="279"/>
    </row>
    <row r="81" spans="1:6">
      <c r="A81" s="102"/>
      <c r="B81" s="354"/>
      <c r="C81" s="102"/>
      <c r="D81" s="102"/>
      <c r="E81" s="102"/>
      <c r="F81" s="279"/>
    </row>
    <row r="82" spans="1:6">
      <c r="A82" s="102"/>
      <c r="B82" s="354"/>
      <c r="C82" s="102"/>
      <c r="D82" s="102"/>
      <c r="E82" s="102"/>
      <c r="F82" s="279"/>
    </row>
    <row r="83" spans="1:6">
      <c r="A83" s="102"/>
      <c r="B83" s="354"/>
      <c r="C83" s="102"/>
      <c r="D83" s="102"/>
      <c r="E83" s="102"/>
      <c r="F83" s="279"/>
    </row>
    <row r="84" spans="1:6">
      <c r="A84" s="102"/>
      <c r="B84" s="354"/>
      <c r="C84" s="102"/>
      <c r="D84" s="102"/>
      <c r="E84" s="102"/>
      <c r="F84" s="279"/>
    </row>
    <row r="85" spans="1:6">
      <c r="A85" s="102"/>
      <c r="B85" s="354"/>
      <c r="C85" s="102"/>
      <c r="D85" s="102"/>
      <c r="E85" s="102"/>
      <c r="F85" s="279"/>
    </row>
    <row r="86" spans="1:6">
      <c r="A86" s="102"/>
      <c r="B86" s="354"/>
      <c r="C86" s="102"/>
      <c r="D86" s="102"/>
      <c r="E86" s="102"/>
      <c r="F86" s="279"/>
    </row>
    <row r="87" spans="1:6">
      <c r="A87" s="102"/>
      <c r="B87" s="354"/>
      <c r="C87" s="102"/>
      <c r="D87" s="102"/>
      <c r="E87" s="102"/>
      <c r="F87" s="279"/>
    </row>
    <row r="88" spans="1:6">
      <c r="A88" s="102"/>
      <c r="B88" s="354"/>
      <c r="C88" s="102"/>
      <c r="D88" s="102"/>
      <c r="E88" s="102"/>
      <c r="F88" s="279"/>
    </row>
    <row r="89" spans="1:6">
      <c r="A89" s="102"/>
      <c r="B89" s="354"/>
      <c r="C89" s="102"/>
      <c r="D89" s="102"/>
      <c r="E89" s="102"/>
      <c r="F89" s="279"/>
    </row>
    <row r="90" spans="1:6">
      <c r="A90" s="102"/>
      <c r="B90" s="354"/>
      <c r="C90" s="102"/>
      <c r="D90" s="102"/>
      <c r="E90" s="102"/>
      <c r="F90" s="279"/>
    </row>
    <row r="91" spans="1:6">
      <c r="F91" s="280"/>
    </row>
  </sheetData>
  <sheetProtection algorithmName="SHA-512" hashValue="hh6DjE30/TFdAfReI7X3k2kSJscc3Od0mOeTJ0/7R3mvyBVhABt838E2cDixSr7mrBTHjFM9b9aJiQqn2wZ9vQ==" saltValue="79NWwfQT61f855Uj+O/pxA==" spinCount="100000" sheet="1" objects="1" scenarios="1"/>
  <mergeCells count="6">
    <mergeCell ref="C65:D65"/>
    <mergeCell ref="E5:E6"/>
    <mergeCell ref="C1:E1"/>
    <mergeCell ref="C21:D21"/>
    <mergeCell ref="G8:K11"/>
    <mergeCell ref="G12:K16"/>
  </mergeCells>
  <phoneticPr fontId="4" type="noConversion"/>
  <pageMargins left="0.46" right="0.25" top="0.42" bottom="0.33" header="0.25" footer="0.26"/>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H38"/>
  <sheetViews>
    <sheetView zoomScaleNormal="100" workbookViewId="0">
      <selection activeCell="A2" sqref="A2:XFD2"/>
    </sheetView>
  </sheetViews>
  <sheetFormatPr defaultRowHeight="12.75"/>
  <cols>
    <col min="1" max="1" width="1.7109375" customWidth="1"/>
    <col min="2" max="2" width="30.28515625" customWidth="1"/>
    <col min="3" max="3" width="14" customWidth="1"/>
    <col min="4" max="4" width="14.7109375" customWidth="1"/>
    <col min="5" max="5" width="5.7109375" customWidth="1"/>
    <col min="6" max="6" width="20" customWidth="1"/>
    <col min="7" max="7" width="8.42578125" customWidth="1"/>
    <col min="8" max="8" width="7.5703125" customWidth="1"/>
    <col min="9" max="9" width="1.7109375" customWidth="1"/>
  </cols>
  <sheetData>
    <row r="1" spans="2:8">
      <c r="B1" s="359" t="str">
        <f>IF('1'!K4="","Application Name-From Page 1",'1'!K4)</f>
        <v>Application Name-From Page 1</v>
      </c>
      <c r="C1" s="359"/>
      <c r="D1" s="359"/>
      <c r="E1" s="359"/>
      <c r="H1" s="23"/>
    </row>
    <row r="2" spans="2:8">
      <c r="B2" s="378"/>
    </row>
    <row r="3" spans="2:8" ht="15.75">
      <c r="B3" s="5" t="s">
        <v>160</v>
      </c>
      <c r="C3" s="3"/>
      <c r="D3" s="3"/>
      <c r="E3" s="3"/>
      <c r="F3" s="3"/>
      <c r="G3" s="3"/>
      <c r="H3" s="3"/>
    </row>
    <row r="5" spans="2:8">
      <c r="B5" s="4" t="s">
        <v>161</v>
      </c>
    </row>
    <row r="7" spans="2:8" ht="14.1" customHeight="1">
      <c r="B7" t="s">
        <v>162</v>
      </c>
      <c r="C7" s="25">
        <f>'6'!K27</f>
        <v>0</v>
      </c>
    </row>
    <row r="8" spans="2:8" ht="14.1" customHeight="1">
      <c r="B8" t="s">
        <v>150</v>
      </c>
      <c r="C8" s="25">
        <f>'6'!F44</f>
        <v>0</v>
      </c>
    </row>
    <row r="9" spans="2:8" ht="14.1" customHeight="1">
      <c r="B9" s="382" t="s">
        <v>163</v>
      </c>
      <c r="C9" s="26">
        <f>-(C7+C8)*0.07</f>
        <v>0</v>
      </c>
    </row>
    <row r="10" spans="2:8">
      <c r="B10" t="s">
        <v>164</v>
      </c>
      <c r="C10" s="25">
        <f>SUM(C7:C9)</f>
        <v>0</v>
      </c>
    </row>
    <row r="11" spans="2:8">
      <c r="C11" s="25"/>
    </row>
    <row r="12" spans="2:8">
      <c r="B12" s="24" t="s">
        <v>435</v>
      </c>
      <c r="C12" s="25">
        <f>4200*'1'!E23</f>
        <v>0</v>
      </c>
    </row>
    <row r="13" spans="2:8">
      <c r="B13" s="383" t="s">
        <v>436</v>
      </c>
      <c r="C13" s="419">
        <v>0</v>
      </c>
    </row>
    <row r="14" spans="2:8">
      <c r="B14" t="s">
        <v>165</v>
      </c>
      <c r="C14" s="25">
        <f>C12+C13</f>
        <v>0</v>
      </c>
    </row>
    <row r="15" spans="2:8">
      <c r="C15" s="25"/>
      <c r="D15" s="650" t="s">
        <v>701</v>
      </c>
      <c r="E15" s="650"/>
    </row>
    <row r="16" spans="2:8">
      <c r="B16" t="s">
        <v>166</v>
      </c>
      <c r="C16" s="25">
        <f>300*'1'!E23</f>
        <v>0</v>
      </c>
      <c r="D16" s="647" t="s">
        <v>702</v>
      </c>
      <c r="E16" s="648"/>
      <c r="F16" s="648"/>
      <c r="G16" s="649"/>
      <c r="H16" s="420"/>
    </row>
    <row r="17" spans="2:8">
      <c r="B17" s="383" t="s">
        <v>699</v>
      </c>
      <c r="C17" s="26">
        <f>IF(H16="Yes",'1'!G21*G17,0)</f>
        <v>0</v>
      </c>
      <c r="D17" s="648" t="s">
        <v>700</v>
      </c>
      <c r="E17" s="648"/>
      <c r="F17" s="648"/>
      <c r="G17" s="646"/>
      <c r="H17" s="646"/>
    </row>
    <row r="18" spans="2:8">
      <c r="B18" t="s">
        <v>167</v>
      </c>
      <c r="C18" s="25">
        <f>C10-C14-C16-C17</f>
        <v>0</v>
      </c>
      <c r="F18" s="8"/>
      <c r="G18" s="207"/>
    </row>
    <row r="19" spans="2:8" ht="13.5" thickBot="1">
      <c r="B19" s="6"/>
      <c r="C19" s="6"/>
      <c r="D19" s="6"/>
      <c r="E19" s="6"/>
      <c r="F19" s="6"/>
      <c r="G19" s="6"/>
      <c r="H19" s="6"/>
    </row>
    <row r="20" spans="2:8" ht="13.5" thickTop="1"/>
    <row r="21" spans="2:8">
      <c r="B21" s="4" t="s">
        <v>168</v>
      </c>
    </row>
    <row r="23" spans="2:8">
      <c r="B23" t="s">
        <v>169</v>
      </c>
      <c r="C23" s="25">
        <f>'8'!E9</f>
        <v>0</v>
      </c>
      <c r="E23" s="24"/>
    </row>
    <row r="24" spans="2:8">
      <c r="B24" t="s">
        <v>170</v>
      </c>
      <c r="C24" s="25">
        <f>'8'!E14</f>
        <v>0</v>
      </c>
      <c r="E24" s="24"/>
    </row>
    <row r="25" spans="2:8">
      <c r="B25" t="s">
        <v>171</v>
      </c>
      <c r="C25" s="25">
        <f>'8'!E23</f>
        <v>0</v>
      </c>
      <c r="E25" s="24"/>
    </row>
    <row r="26" spans="2:8">
      <c r="B26" s="24" t="s">
        <v>381</v>
      </c>
      <c r="C26" s="25">
        <f>'8'!E32</f>
        <v>0</v>
      </c>
      <c r="E26" s="24"/>
    </row>
    <row r="27" spans="2:8">
      <c r="B27" t="s">
        <v>172</v>
      </c>
      <c r="C27" s="25">
        <f>'8'!E39</f>
        <v>0</v>
      </c>
      <c r="E27" s="24"/>
    </row>
    <row r="28" spans="2:8">
      <c r="B28" t="s">
        <v>173</v>
      </c>
      <c r="C28" s="25">
        <f>'8'!E45</f>
        <v>0</v>
      </c>
      <c r="E28" s="24"/>
    </row>
    <row r="29" spans="2:8">
      <c r="B29" t="s">
        <v>174</v>
      </c>
      <c r="C29" s="25">
        <f>'8'!E54</f>
        <v>0</v>
      </c>
      <c r="E29" s="24"/>
    </row>
    <row r="30" spans="2:8">
      <c r="B30" s="382" t="s">
        <v>175</v>
      </c>
      <c r="C30" s="26">
        <f>'8'!E61</f>
        <v>0</v>
      </c>
      <c r="E30" s="24"/>
    </row>
    <row r="31" spans="2:8">
      <c r="B31" t="s">
        <v>176</v>
      </c>
      <c r="C31" s="25">
        <f>SUM(C23:C30)</f>
        <v>0</v>
      </c>
    </row>
    <row r="32" spans="2:8">
      <c r="C32" s="25"/>
    </row>
    <row r="33" spans="2:8">
      <c r="B33" s="4" t="s">
        <v>705</v>
      </c>
      <c r="C33" s="384" t="s">
        <v>719</v>
      </c>
      <c r="E33" s="391"/>
    </row>
    <row r="34" spans="2:8">
      <c r="C34" s="384" t="s">
        <v>706</v>
      </c>
      <c r="E34" s="391"/>
    </row>
    <row r="35" spans="2:8">
      <c r="C35" s="25"/>
    </row>
    <row r="36" spans="2:8">
      <c r="D36" s="25"/>
    </row>
    <row r="37" spans="2:8" ht="13.5" thickBot="1">
      <c r="B37" s="6"/>
      <c r="C37" s="6"/>
      <c r="D37" s="6"/>
      <c r="E37" s="6"/>
      <c r="F37" s="6"/>
      <c r="G37" s="6"/>
      <c r="H37" s="6"/>
    </row>
    <row r="38" spans="2:8" ht="13.5" thickTop="1">
      <c r="B38" s="538">
        <f ca="1">NOW()</f>
        <v>44704.603637268519</v>
      </c>
      <c r="C38" s="538"/>
      <c r="D38" s="538"/>
      <c r="H38" s="179" t="s">
        <v>433</v>
      </c>
    </row>
  </sheetData>
  <sheetProtection algorithmName="SHA-512" hashValue="X8IkjwTcmyDV1YdgYbQ1NU4FRRY3nSzoWQkK+niAv0sNtNJOu8/vGzVmKnhAXAmmZM717CET2+MylUp25Icvrg==" saltValue="vM3f0a5nTYZi8lvII4Pp3g==" spinCount="100000" sheet="1" objects="1" scenarios="1"/>
  <mergeCells count="5">
    <mergeCell ref="B38:D38"/>
    <mergeCell ref="G17:H17"/>
    <mergeCell ref="D16:G16"/>
    <mergeCell ref="D17:F17"/>
    <mergeCell ref="D15:E15"/>
  </mergeCells>
  <phoneticPr fontId="4" type="noConversion"/>
  <pageMargins left="0.93" right="0.34" top="0.64" bottom="0.61" header="0.5" footer="0.5"/>
  <pageSetup scale="93"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Guide!$C$28:$C$29</xm:f>
          </x14:formula1>
          <xm:sqref>H16</xm:sqref>
        </x14:dataValidation>
        <x14:dataValidation type="list" allowBlank="1" showInputMessage="1" showErrorMessage="1" xr:uid="{00000000-0002-0000-0900-000001000000}">
          <x14:formula1>
            <xm:f>'Tables-hidden'!$C$1</xm:f>
          </x14:formula1>
          <xm:sqref>E33:E34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Q104"/>
  <sheetViews>
    <sheetView topLeftCell="A55" zoomScaleNormal="100" workbookViewId="0">
      <selection activeCell="N85" sqref="N85"/>
    </sheetView>
  </sheetViews>
  <sheetFormatPr defaultRowHeight="12.75"/>
  <cols>
    <col min="1" max="1" width="3.5703125" style="349" customWidth="1"/>
    <col min="2" max="2" width="3.5703125" customWidth="1"/>
    <col min="3" max="3" width="3.7109375" customWidth="1"/>
    <col min="4" max="4" width="3.28515625" customWidth="1"/>
    <col min="5" max="5" width="4.5703125" customWidth="1"/>
    <col min="6" max="6" width="5.85546875" customWidth="1"/>
    <col min="7" max="7" width="8.5703125" customWidth="1"/>
    <col min="8" max="8" width="7.140625" customWidth="1"/>
    <col min="9" max="9" width="1.5703125" customWidth="1"/>
    <col min="10" max="10" width="8.7109375" customWidth="1"/>
    <col min="12" max="12" width="2.42578125" customWidth="1"/>
    <col min="16" max="16" width="0.7109375" customWidth="1"/>
    <col min="17" max="17" width="8.7109375" customWidth="1"/>
  </cols>
  <sheetData>
    <row r="1" spans="1:17">
      <c r="A1" s="537" t="str">
        <f>IF('1'!K4="","Application Name-From Page 1",'1'!K4)</f>
        <v>Application Name-From Page 1</v>
      </c>
      <c r="B1" s="537"/>
      <c r="C1" s="537"/>
      <c r="D1" s="537"/>
      <c r="E1" s="537"/>
      <c r="F1" s="537"/>
      <c r="G1" s="537"/>
      <c r="H1" s="537"/>
      <c r="I1" s="537"/>
    </row>
    <row r="2" spans="1:17">
      <c r="A2" s="347" t="s">
        <v>681</v>
      </c>
      <c r="B2" s="181"/>
      <c r="C2" s="181"/>
      <c r="D2" s="181"/>
      <c r="E2" s="181"/>
      <c r="F2" s="181"/>
      <c r="G2" s="181"/>
      <c r="H2" s="181"/>
      <c r="I2" s="181"/>
      <c r="J2" s="181"/>
      <c r="K2" s="181"/>
      <c r="L2" s="181"/>
      <c r="M2" s="181"/>
      <c r="N2" s="181"/>
      <c r="O2" s="181"/>
      <c r="P2" s="181"/>
      <c r="Q2" s="181"/>
    </row>
    <row r="3" spans="1:17" s="10" customFormat="1">
      <c r="A3" s="348"/>
      <c r="B3" s="342"/>
      <c r="C3" s="342"/>
      <c r="D3" s="342"/>
      <c r="E3" s="342"/>
      <c r="F3" s="342"/>
      <c r="G3" s="342"/>
      <c r="H3" s="342"/>
      <c r="I3" s="342"/>
      <c r="J3" s="342"/>
      <c r="K3" s="342"/>
      <c r="L3" s="342"/>
      <c r="M3" s="342"/>
      <c r="N3" s="342"/>
      <c r="O3" s="342"/>
      <c r="P3" s="342"/>
      <c r="Q3" s="342"/>
    </row>
    <row r="4" spans="1:17" s="10" customFormat="1" ht="63.75" customHeight="1">
      <c r="A4" s="344" t="s">
        <v>216</v>
      </c>
      <c r="B4" s="655" t="s">
        <v>728</v>
      </c>
      <c r="C4" s="655"/>
      <c r="D4" s="655"/>
      <c r="E4" s="655"/>
      <c r="F4" s="655"/>
      <c r="G4" s="655"/>
      <c r="H4" s="655"/>
      <c r="I4" s="655"/>
      <c r="J4" s="655"/>
      <c r="K4" s="655"/>
      <c r="L4" s="655"/>
      <c r="M4" s="655"/>
      <c r="N4" s="655"/>
      <c r="O4" s="655"/>
      <c r="P4" s="655"/>
      <c r="Q4" s="655"/>
    </row>
    <row r="5" spans="1:17" s="10" customFormat="1">
      <c r="A5" s="343"/>
      <c r="B5"/>
      <c r="C5" s="342"/>
      <c r="D5" s="342"/>
      <c r="E5" s="342"/>
      <c r="F5" s="342"/>
      <c r="G5" s="342"/>
      <c r="H5" s="342"/>
      <c r="I5" s="342"/>
      <c r="J5" s="342"/>
      <c r="K5" s="342"/>
      <c r="L5" s="342"/>
      <c r="M5" s="342"/>
      <c r="N5" s="342"/>
      <c r="O5" s="342"/>
      <c r="P5" s="342"/>
      <c r="Q5" s="342"/>
    </row>
    <row r="6" spans="1:17" s="10" customFormat="1" ht="26.25" customHeight="1">
      <c r="A6" s="343" t="s">
        <v>217</v>
      </c>
      <c r="B6" s="655" t="s">
        <v>729</v>
      </c>
      <c r="C6" s="655"/>
      <c r="D6" s="655"/>
      <c r="E6" s="655"/>
      <c r="F6" s="655"/>
      <c r="G6" s="655"/>
      <c r="H6" s="655"/>
      <c r="I6" s="655"/>
      <c r="J6" s="655"/>
      <c r="K6" s="655"/>
      <c r="L6" s="655"/>
      <c r="M6" s="655"/>
      <c r="N6" s="655"/>
      <c r="O6" s="655"/>
      <c r="P6" s="655"/>
      <c r="Q6" s="655"/>
    </row>
    <row r="7" spans="1:17" s="10" customFormat="1">
      <c r="A7" s="343"/>
      <c r="B7" s="289"/>
      <c r="C7" s="342"/>
      <c r="D7" s="342"/>
      <c r="E7" s="342"/>
      <c r="F7" s="342"/>
      <c r="G7" s="342"/>
      <c r="H7" s="342"/>
      <c r="I7" s="342"/>
      <c r="J7" s="342"/>
      <c r="K7" s="342"/>
      <c r="L7" s="342"/>
      <c r="M7" s="342"/>
      <c r="N7" s="342"/>
      <c r="O7" s="342"/>
      <c r="P7" s="342"/>
      <c r="Q7" s="342"/>
    </row>
    <row r="8" spans="1:17" s="10" customFormat="1" ht="63" customHeight="1">
      <c r="A8" s="343" t="s">
        <v>218</v>
      </c>
      <c r="B8" s="655" t="s">
        <v>438</v>
      </c>
      <c r="C8" s="655"/>
      <c r="D8" s="655"/>
      <c r="E8" s="655"/>
      <c r="F8" s="655"/>
      <c r="G8" s="655"/>
      <c r="H8" s="655"/>
      <c r="I8" s="655"/>
      <c r="J8" s="655"/>
      <c r="K8" s="655"/>
      <c r="L8" s="655"/>
      <c r="M8" s="655"/>
      <c r="N8" s="655"/>
      <c r="O8" s="655"/>
      <c r="P8" s="655"/>
      <c r="Q8" s="655"/>
    </row>
    <row r="9" spans="1:17" s="10" customFormat="1">
      <c r="A9" s="343"/>
      <c r="B9" s="290"/>
      <c r="C9" s="342"/>
      <c r="D9" s="342"/>
      <c r="E9" s="342"/>
      <c r="F9" s="342"/>
      <c r="G9" s="342"/>
      <c r="H9" s="342"/>
      <c r="I9" s="342"/>
      <c r="J9" s="342"/>
      <c r="K9" s="342"/>
      <c r="L9" s="342"/>
      <c r="M9" s="342"/>
      <c r="N9" s="342"/>
      <c r="O9" s="342"/>
      <c r="P9" s="342"/>
      <c r="Q9" s="342"/>
    </row>
    <row r="10" spans="1:17" s="10" customFormat="1" ht="78" customHeight="1">
      <c r="A10" s="345" t="s">
        <v>233</v>
      </c>
      <c r="B10" s="655" t="s">
        <v>441</v>
      </c>
      <c r="C10" s="655"/>
      <c r="D10" s="655"/>
      <c r="E10" s="655"/>
      <c r="F10" s="655"/>
      <c r="G10" s="655"/>
      <c r="H10" s="655"/>
      <c r="I10" s="655"/>
      <c r="J10" s="655"/>
      <c r="K10" s="655"/>
      <c r="L10" s="655"/>
      <c r="M10" s="655"/>
      <c r="N10" s="655"/>
      <c r="O10" s="655"/>
      <c r="P10" s="655"/>
      <c r="Q10" s="655"/>
    </row>
    <row r="11" spans="1:17" s="10" customFormat="1">
      <c r="A11" s="343"/>
      <c r="B11"/>
      <c r="C11" s="342"/>
      <c r="D11" s="342"/>
      <c r="E11" s="342"/>
      <c r="F11" s="342"/>
      <c r="G11" s="342"/>
      <c r="H11" s="342"/>
      <c r="I11" s="342"/>
      <c r="J11" s="342"/>
      <c r="K11" s="342"/>
      <c r="L11" s="342"/>
      <c r="M11" s="342"/>
      <c r="N11" s="342"/>
      <c r="O11" s="342"/>
      <c r="P11" s="342"/>
      <c r="Q11" s="342"/>
    </row>
    <row r="12" spans="1:17" s="10" customFormat="1" ht="39" customHeight="1">
      <c r="A12" s="343" t="s">
        <v>234</v>
      </c>
      <c r="B12" s="655" t="s">
        <v>439</v>
      </c>
      <c r="C12" s="655"/>
      <c r="D12" s="655"/>
      <c r="E12" s="655"/>
      <c r="F12" s="655"/>
      <c r="G12" s="655"/>
      <c r="H12" s="655"/>
      <c r="I12" s="655"/>
      <c r="J12" s="655"/>
      <c r="K12" s="655"/>
      <c r="L12" s="655"/>
      <c r="M12" s="655"/>
      <c r="N12" s="655"/>
      <c r="O12" s="655"/>
      <c r="P12" s="655"/>
      <c r="Q12" s="655"/>
    </row>
    <row r="13" spans="1:17" s="10" customFormat="1">
      <c r="A13" s="343"/>
      <c r="B13"/>
      <c r="C13" s="342"/>
      <c r="D13" s="342"/>
      <c r="E13" s="342"/>
      <c r="F13" s="342"/>
      <c r="G13" s="342"/>
      <c r="H13" s="342"/>
      <c r="I13" s="342"/>
      <c r="J13" s="342"/>
      <c r="K13" s="342"/>
      <c r="L13" s="342"/>
      <c r="M13" s="342"/>
      <c r="N13" s="342"/>
      <c r="O13" s="342"/>
      <c r="P13" s="342"/>
      <c r="Q13" s="342"/>
    </row>
    <row r="14" spans="1:17" s="10" customFormat="1" ht="78.75" customHeight="1">
      <c r="A14" s="343" t="s">
        <v>235</v>
      </c>
      <c r="B14" s="655" t="s">
        <v>440</v>
      </c>
      <c r="C14" s="655"/>
      <c r="D14" s="655"/>
      <c r="E14" s="655"/>
      <c r="F14" s="655"/>
      <c r="G14" s="655"/>
      <c r="H14" s="655"/>
      <c r="I14" s="655"/>
      <c r="J14" s="655"/>
      <c r="K14" s="655"/>
      <c r="L14" s="655"/>
      <c r="M14" s="655"/>
      <c r="N14" s="655"/>
      <c r="O14" s="655"/>
      <c r="P14" s="655"/>
      <c r="Q14" s="655"/>
    </row>
    <row r="15" spans="1:17" s="10" customFormat="1">
      <c r="A15" s="343"/>
      <c r="B15"/>
      <c r="C15" s="342"/>
      <c r="D15" s="342"/>
      <c r="E15" s="342"/>
      <c r="F15" s="342"/>
      <c r="G15" s="342"/>
      <c r="H15" s="342"/>
      <c r="I15" s="342"/>
      <c r="J15" s="342"/>
      <c r="K15" s="342"/>
      <c r="L15" s="342"/>
      <c r="M15" s="342"/>
      <c r="N15" s="342"/>
      <c r="O15" s="342"/>
      <c r="P15" s="342"/>
      <c r="Q15" s="342"/>
    </row>
    <row r="16" spans="1:17" s="10" customFormat="1" ht="268.5" customHeight="1">
      <c r="A16" s="343" t="s">
        <v>236</v>
      </c>
      <c r="B16" s="655" t="s">
        <v>442</v>
      </c>
      <c r="C16" s="655"/>
      <c r="D16" s="655"/>
      <c r="E16" s="655"/>
      <c r="F16" s="655"/>
      <c r="G16" s="655"/>
      <c r="H16" s="655"/>
      <c r="I16" s="655"/>
      <c r="J16" s="655"/>
      <c r="K16" s="655"/>
      <c r="L16" s="655"/>
      <c r="M16" s="655"/>
      <c r="N16" s="655"/>
      <c r="O16" s="655"/>
      <c r="P16" s="655"/>
      <c r="Q16" s="655"/>
    </row>
    <row r="17" spans="1:17" s="10" customFormat="1">
      <c r="B17" s="652">
        <f ca="1">TODAY()</f>
        <v>44704</v>
      </c>
      <c r="C17" s="652"/>
      <c r="D17" s="652"/>
      <c r="E17" s="652"/>
      <c r="F17" s="652"/>
      <c r="G17" s="293"/>
      <c r="H17" s="293"/>
      <c r="I17" s="293"/>
      <c r="J17" s="293"/>
      <c r="K17" s="293"/>
      <c r="L17" s="293"/>
      <c r="M17" s="293"/>
      <c r="N17" s="293"/>
      <c r="O17" s="293"/>
      <c r="P17" s="293"/>
      <c r="Q17" s="293" t="s">
        <v>215</v>
      </c>
    </row>
    <row r="18" spans="1:17" s="10" customFormat="1">
      <c r="A18" s="179"/>
      <c r="B18" s="179"/>
      <c r="C18" s="179"/>
      <c r="D18" s="179"/>
      <c r="E18" s="179"/>
      <c r="F18" s="179"/>
      <c r="G18" s="179"/>
      <c r="H18" s="179"/>
      <c r="I18" s="179"/>
      <c r="J18" s="179"/>
      <c r="K18" s="179"/>
      <c r="L18" s="179"/>
      <c r="M18" s="179"/>
      <c r="N18" s="179"/>
      <c r="O18" s="179"/>
      <c r="P18" s="179"/>
      <c r="Q18" s="179"/>
    </row>
    <row r="19" spans="1:17">
      <c r="A19" s="346" t="str">
        <f>IF('1'!J4="","Application Name-From Page 1",'1'!J4)</f>
        <v>Application Name-From Page 1</v>
      </c>
    </row>
    <row r="20" spans="1:17">
      <c r="A20" s="653" t="s">
        <v>682</v>
      </c>
      <c r="B20" s="653"/>
      <c r="C20" s="653"/>
      <c r="D20" s="653"/>
      <c r="E20" s="653"/>
      <c r="F20" s="653"/>
      <c r="G20" s="653"/>
      <c r="H20" s="653"/>
      <c r="I20" s="653"/>
      <c r="J20" s="653"/>
      <c r="K20" s="653"/>
      <c r="L20" s="653"/>
      <c r="M20" s="653"/>
      <c r="N20" s="653"/>
      <c r="O20" s="653"/>
      <c r="P20" s="653"/>
      <c r="Q20" s="653"/>
    </row>
    <row r="21" spans="1:17" s="10" customFormat="1">
      <c r="A21" s="348"/>
      <c r="B21" s="342"/>
      <c r="C21" s="342"/>
      <c r="D21" s="342"/>
      <c r="E21" s="342"/>
      <c r="F21" s="342"/>
      <c r="G21" s="342"/>
      <c r="H21" s="342"/>
      <c r="I21" s="342"/>
      <c r="J21" s="342"/>
      <c r="K21" s="342"/>
      <c r="L21" s="342"/>
      <c r="M21" s="342"/>
      <c r="N21" s="342"/>
      <c r="O21" s="342"/>
      <c r="P21" s="342"/>
      <c r="Q21" s="342"/>
    </row>
    <row r="22" spans="1:17" s="10" customFormat="1" ht="26.25" customHeight="1">
      <c r="A22" s="343" t="s">
        <v>237</v>
      </c>
      <c r="B22" s="655" t="s">
        <v>443</v>
      </c>
      <c r="C22" s="655"/>
      <c r="D22" s="655"/>
      <c r="E22" s="655"/>
      <c r="F22" s="655"/>
      <c r="G22" s="655"/>
      <c r="H22" s="655"/>
      <c r="I22" s="655"/>
      <c r="J22" s="655"/>
      <c r="K22" s="655"/>
      <c r="L22" s="655"/>
      <c r="M22" s="655"/>
      <c r="N22" s="655"/>
      <c r="O22" s="655"/>
      <c r="P22" s="655"/>
      <c r="Q22" s="655"/>
    </row>
    <row r="23" spans="1:17" s="10" customFormat="1">
      <c r="A23" s="343"/>
      <c r="B23"/>
      <c r="C23" s="342"/>
      <c r="D23" s="342"/>
      <c r="E23" s="342"/>
      <c r="F23" s="342"/>
      <c r="G23" s="342"/>
      <c r="H23" s="342"/>
      <c r="I23" s="342"/>
      <c r="J23" s="342"/>
      <c r="K23" s="342"/>
      <c r="L23" s="342"/>
      <c r="M23" s="342"/>
      <c r="N23" s="342"/>
      <c r="O23" s="342"/>
      <c r="P23" s="342"/>
      <c r="Q23" s="342"/>
    </row>
    <row r="24" spans="1:17" s="10" customFormat="1" ht="39" customHeight="1">
      <c r="A24" s="343" t="s">
        <v>238</v>
      </c>
      <c r="B24" s="655" t="s">
        <v>444</v>
      </c>
      <c r="C24" s="655"/>
      <c r="D24" s="655"/>
      <c r="E24" s="655"/>
      <c r="F24" s="655"/>
      <c r="G24" s="655"/>
      <c r="H24" s="655"/>
      <c r="I24" s="655"/>
      <c r="J24" s="655"/>
      <c r="K24" s="655"/>
      <c r="L24" s="655"/>
      <c r="M24" s="655"/>
      <c r="N24" s="655"/>
      <c r="O24" s="655"/>
      <c r="P24" s="655"/>
      <c r="Q24" s="655"/>
    </row>
    <row r="25" spans="1:17" s="10" customFormat="1">
      <c r="A25" s="343"/>
      <c r="B25"/>
      <c r="C25" s="342"/>
      <c r="D25" s="342"/>
      <c r="E25" s="342"/>
      <c r="F25" s="342"/>
      <c r="G25" s="342"/>
      <c r="H25" s="342"/>
      <c r="I25" s="342"/>
      <c r="J25" s="342"/>
      <c r="K25" s="342"/>
      <c r="L25" s="342"/>
      <c r="M25" s="342"/>
      <c r="N25" s="342"/>
      <c r="O25" s="342"/>
      <c r="P25" s="342"/>
      <c r="Q25" s="342"/>
    </row>
    <row r="26" spans="1:17" s="10" customFormat="1" ht="39.75" customHeight="1">
      <c r="A26" s="343" t="s">
        <v>239</v>
      </c>
      <c r="B26" s="655" t="s">
        <v>445</v>
      </c>
      <c r="C26" s="655"/>
      <c r="D26" s="655"/>
      <c r="E26" s="655"/>
      <c r="F26" s="655"/>
      <c r="G26" s="655"/>
      <c r="H26" s="655"/>
      <c r="I26" s="655"/>
      <c r="J26" s="655"/>
      <c r="K26" s="655"/>
      <c r="L26" s="655"/>
      <c r="M26" s="655"/>
      <c r="N26" s="655"/>
      <c r="O26" s="655"/>
      <c r="P26" s="655"/>
      <c r="Q26" s="655"/>
    </row>
    <row r="27" spans="1:17" s="10" customFormat="1" ht="12" customHeight="1">
      <c r="A27" s="343"/>
      <c r="B27" s="288"/>
      <c r="C27" s="342"/>
      <c r="D27" s="342"/>
      <c r="E27" s="342"/>
      <c r="F27" s="342"/>
      <c r="G27" s="342"/>
      <c r="H27" s="342"/>
      <c r="I27" s="342"/>
      <c r="J27" s="342"/>
      <c r="K27" s="342"/>
      <c r="L27" s="342"/>
      <c r="M27" s="342"/>
      <c r="N27" s="342"/>
      <c r="O27" s="342"/>
      <c r="P27" s="342"/>
      <c r="Q27" s="342"/>
    </row>
    <row r="28" spans="1:17" s="10" customFormat="1" ht="39.75" customHeight="1">
      <c r="A28" s="343" t="s">
        <v>240</v>
      </c>
      <c r="B28" s="655" t="s">
        <v>446</v>
      </c>
      <c r="C28" s="655"/>
      <c r="D28" s="655"/>
      <c r="E28" s="655"/>
      <c r="F28" s="655"/>
      <c r="G28" s="655"/>
      <c r="H28" s="655"/>
      <c r="I28" s="655"/>
      <c r="J28" s="655"/>
      <c r="K28" s="655"/>
      <c r="L28" s="655"/>
      <c r="M28" s="655"/>
      <c r="N28" s="655"/>
      <c r="O28" s="655"/>
      <c r="P28" s="655"/>
      <c r="Q28" s="655"/>
    </row>
    <row r="29" spans="1:17" s="10" customFormat="1">
      <c r="A29" s="343"/>
      <c r="B29"/>
      <c r="C29" s="342"/>
      <c r="D29" s="342"/>
      <c r="E29" s="342"/>
      <c r="F29" s="342"/>
      <c r="G29" s="342"/>
      <c r="H29" s="342"/>
      <c r="I29" s="342"/>
      <c r="J29" s="342"/>
      <c r="K29" s="342"/>
      <c r="L29" s="342"/>
      <c r="M29" s="342"/>
      <c r="N29" s="342"/>
      <c r="O29" s="342"/>
      <c r="P29" s="342"/>
      <c r="Q29" s="342"/>
    </row>
    <row r="30" spans="1:17" s="10" customFormat="1" ht="27" customHeight="1">
      <c r="A30" s="343" t="s">
        <v>241</v>
      </c>
      <c r="B30" s="655" t="s">
        <v>447</v>
      </c>
      <c r="C30" s="655"/>
      <c r="D30" s="655"/>
      <c r="E30" s="655"/>
      <c r="F30" s="655"/>
      <c r="G30" s="655"/>
      <c r="H30" s="655"/>
      <c r="I30" s="655"/>
      <c r="J30" s="655"/>
      <c r="K30" s="655"/>
      <c r="L30" s="655"/>
      <c r="M30" s="655"/>
      <c r="N30" s="655"/>
      <c r="O30" s="655"/>
      <c r="P30" s="655"/>
      <c r="Q30" s="655"/>
    </row>
    <row r="31" spans="1:17" s="10" customFormat="1">
      <c r="A31" s="343"/>
      <c r="B31"/>
      <c r="C31" s="342"/>
      <c r="D31" s="342"/>
      <c r="E31" s="342"/>
      <c r="F31" s="342"/>
      <c r="G31" s="342"/>
      <c r="H31" s="342"/>
      <c r="I31" s="342"/>
      <c r="J31" s="342"/>
      <c r="K31" s="342"/>
      <c r="L31" s="342"/>
      <c r="M31" s="342"/>
      <c r="N31" s="342"/>
      <c r="O31" s="342"/>
      <c r="P31" s="342"/>
      <c r="Q31" s="342"/>
    </row>
    <row r="32" spans="1:17" s="10" customFormat="1" ht="40.5" customHeight="1">
      <c r="A32" s="343" t="s">
        <v>242</v>
      </c>
      <c r="B32" s="655" t="s">
        <v>448</v>
      </c>
      <c r="C32" s="655"/>
      <c r="D32" s="655"/>
      <c r="E32" s="655"/>
      <c r="F32" s="655"/>
      <c r="G32" s="655"/>
      <c r="H32" s="655"/>
      <c r="I32" s="655"/>
      <c r="J32" s="655"/>
      <c r="K32" s="655"/>
      <c r="L32" s="655"/>
      <c r="M32" s="655"/>
      <c r="N32" s="655"/>
      <c r="O32" s="655"/>
      <c r="P32" s="655"/>
      <c r="Q32" s="655"/>
    </row>
    <row r="33" spans="1:17" s="10" customFormat="1">
      <c r="A33" s="343"/>
      <c r="B33"/>
      <c r="C33" s="342"/>
      <c r="D33" s="342"/>
      <c r="E33" s="342"/>
      <c r="F33" s="342"/>
      <c r="G33" s="342"/>
      <c r="H33" s="342"/>
      <c r="I33" s="342"/>
      <c r="J33" s="342"/>
      <c r="K33" s="342"/>
      <c r="L33" s="342"/>
      <c r="M33" s="342"/>
      <c r="N33" s="342"/>
      <c r="O33" s="342"/>
      <c r="P33" s="342"/>
      <c r="Q33" s="342"/>
    </row>
    <row r="34" spans="1:17" s="10" customFormat="1" ht="54" customHeight="1">
      <c r="A34" s="343" t="s">
        <v>243</v>
      </c>
      <c r="B34" s="655" t="s">
        <v>449</v>
      </c>
      <c r="C34" s="655"/>
      <c r="D34" s="655"/>
      <c r="E34" s="655"/>
      <c r="F34" s="655"/>
      <c r="G34" s="655"/>
      <c r="H34" s="655"/>
      <c r="I34" s="655"/>
      <c r="J34" s="655"/>
      <c r="K34" s="655"/>
      <c r="L34" s="655"/>
      <c r="M34" s="655"/>
      <c r="N34" s="655"/>
      <c r="O34" s="655"/>
      <c r="P34" s="655"/>
      <c r="Q34" s="655"/>
    </row>
    <row r="35" spans="1:17" s="10" customFormat="1">
      <c r="A35" s="343"/>
      <c r="B35"/>
      <c r="C35" s="342"/>
      <c r="D35" s="342"/>
      <c r="E35" s="342"/>
      <c r="F35" s="342"/>
      <c r="G35" s="342"/>
      <c r="H35" s="342"/>
      <c r="I35" s="342"/>
      <c r="J35" s="342"/>
      <c r="K35" s="342"/>
      <c r="L35" s="342"/>
      <c r="M35" s="342"/>
      <c r="N35" s="342"/>
      <c r="O35" s="342"/>
      <c r="P35" s="342"/>
      <c r="Q35" s="342"/>
    </row>
    <row r="36" spans="1:17" s="10" customFormat="1" ht="40.5" customHeight="1">
      <c r="A36" s="343" t="s">
        <v>244</v>
      </c>
      <c r="B36" s="655" t="s">
        <v>450</v>
      </c>
      <c r="C36" s="655"/>
      <c r="D36" s="655"/>
      <c r="E36" s="655"/>
      <c r="F36" s="655"/>
      <c r="G36" s="655"/>
      <c r="H36" s="655"/>
      <c r="I36" s="655"/>
      <c r="J36" s="655"/>
      <c r="K36" s="655"/>
      <c r="L36" s="655"/>
      <c r="M36" s="655"/>
      <c r="N36" s="655"/>
      <c r="O36" s="655"/>
      <c r="P36" s="655"/>
      <c r="Q36" s="655"/>
    </row>
    <row r="37" spans="1:17" s="10" customFormat="1">
      <c r="A37" s="343"/>
      <c r="B37"/>
      <c r="C37" s="342"/>
      <c r="D37" s="342"/>
      <c r="E37" s="342"/>
      <c r="F37" s="342"/>
      <c r="G37" s="342"/>
      <c r="H37" s="342"/>
      <c r="I37" s="342"/>
      <c r="J37" s="342"/>
      <c r="K37" s="342"/>
      <c r="L37" s="342"/>
      <c r="M37" s="342"/>
      <c r="N37" s="342"/>
      <c r="O37" s="342"/>
      <c r="P37" s="342"/>
      <c r="Q37" s="342"/>
    </row>
    <row r="38" spans="1:17" s="10" customFormat="1" ht="52.5" customHeight="1">
      <c r="A38" s="343" t="s">
        <v>245</v>
      </c>
      <c r="B38" s="655" t="s">
        <v>451</v>
      </c>
      <c r="C38" s="655"/>
      <c r="D38" s="655"/>
      <c r="E38" s="655"/>
      <c r="F38" s="655"/>
      <c r="G38" s="655"/>
      <c r="H38" s="655"/>
      <c r="I38" s="655"/>
      <c r="J38" s="655"/>
      <c r="K38" s="655"/>
      <c r="L38" s="655"/>
      <c r="M38" s="655"/>
      <c r="N38" s="655"/>
      <c r="O38" s="655"/>
      <c r="P38" s="655"/>
      <c r="Q38" s="655"/>
    </row>
    <row r="39" spans="1:17" s="10" customFormat="1">
      <c r="A39" s="343"/>
      <c r="B39"/>
      <c r="C39" s="342"/>
      <c r="D39" s="342"/>
      <c r="E39" s="342"/>
      <c r="F39" s="342"/>
      <c r="G39" s="342"/>
      <c r="H39" s="342"/>
      <c r="I39" s="342"/>
      <c r="J39" s="342"/>
      <c r="K39" s="342"/>
      <c r="L39" s="342"/>
      <c r="M39" s="342"/>
      <c r="N39" s="342"/>
      <c r="O39" s="342"/>
      <c r="P39" s="342"/>
      <c r="Q39" s="342"/>
    </row>
    <row r="40" spans="1:17" s="10" customFormat="1" ht="39.75" customHeight="1">
      <c r="A40" s="343" t="s">
        <v>246</v>
      </c>
      <c r="B40" s="655" t="s">
        <v>408</v>
      </c>
      <c r="C40" s="655"/>
      <c r="D40" s="655"/>
      <c r="E40" s="655"/>
      <c r="F40" s="655"/>
      <c r="G40" s="655"/>
      <c r="H40" s="655"/>
      <c r="I40" s="655"/>
      <c r="J40" s="655"/>
      <c r="K40" s="655"/>
      <c r="L40" s="655"/>
      <c r="M40" s="655"/>
      <c r="N40" s="655"/>
      <c r="O40" s="655"/>
      <c r="P40" s="655"/>
      <c r="Q40" s="655"/>
    </row>
    <row r="41" spans="1:17" s="10" customFormat="1">
      <c r="A41" s="343"/>
      <c r="B41"/>
      <c r="C41" s="342"/>
      <c r="D41" s="342"/>
      <c r="E41" s="342"/>
      <c r="F41" s="342"/>
      <c r="G41" s="342"/>
      <c r="H41" s="342"/>
      <c r="I41" s="342"/>
      <c r="J41" s="342"/>
      <c r="K41" s="342"/>
      <c r="L41" s="342"/>
      <c r="M41" s="342"/>
      <c r="N41" s="342"/>
      <c r="O41" s="342"/>
      <c r="P41" s="342"/>
      <c r="Q41" s="342"/>
    </row>
    <row r="42" spans="1:17" s="10" customFormat="1" ht="54" customHeight="1">
      <c r="A42" s="343" t="s">
        <v>365</v>
      </c>
      <c r="B42" s="655" t="s">
        <v>409</v>
      </c>
      <c r="C42" s="655"/>
      <c r="D42" s="655"/>
      <c r="E42" s="655"/>
      <c r="F42" s="655"/>
      <c r="G42" s="655"/>
      <c r="H42" s="655"/>
      <c r="I42" s="655"/>
      <c r="J42" s="655"/>
      <c r="K42" s="655"/>
      <c r="L42" s="655"/>
      <c r="M42" s="655"/>
      <c r="N42" s="655"/>
      <c r="O42" s="655"/>
      <c r="P42" s="655"/>
      <c r="Q42" s="655"/>
    </row>
    <row r="43" spans="1:17" s="10" customFormat="1">
      <c r="A43" s="343"/>
      <c r="B43"/>
      <c r="C43" s="342"/>
      <c r="D43" s="342"/>
      <c r="E43" s="342"/>
      <c r="F43" s="342"/>
      <c r="G43" s="342"/>
      <c r="H43" s="342"/>
      <c r="I43" s="342"/>
      <c r="J43" s="342"/>
      <c r="K43" s="342"/>
      <c r="L43" s="342"/>
      <c r="M43" s="342"/>
      <c r="N43" s="342"/>
      <c r="O43" s="342"/>
      <c r="P43" s="342"/>
      <c r="Q43" s="342"/>
    </row>
    <row r="44" spans="1:17" s="10" customFormat="1">
      <c r="A44" s="343" t="s">
        <v>366</v>
      </c>
      <c r="B44" s="656" t="s">
        <v>410</v>
      </c>
      <c r="C44" s="656"/>
      <c r="D44" s="656"/>
      <c r="E44" s="656"/>
      <c r="F44" s="656"/>
      <c r="G44" s="656"/>
      <c r="H44" s="656"/>
      <c r="I44" s="656"/>
      <c r="J44" s="656"/>
      <c r="K44" s="656"/>
      <c r="L44" s="656"/>
      <c r="M44" s="656"/>
      <c r="N44" s="656"/>
      <c r="O44" s="656"/>
      <c r="P44" s="656"/>
      <c r="Q44" s="656"/>
    </row>
    <row r="45" spans="1:17" s="10" customFormat="1">
      <c r="A45" s="343"/>
      <c r="B45"/>
      <c r="C45" s="342"/>
      <c r="D45" s="342"/>
      <c r="E45" s="342"/>
      <c r="F45" s="342"/>
      <c r="G45" s="342"/>
      <c r="H45" s="342"/>
      <c r="I45" s="342"/>
      <c r="J45" s="342"/>
      <c r="K45" s="342"/>
      <c r="L45" s="342"/>
      <c r="M45" s="342"/>
      <c r="N45" s="342"/>
      <c r="O45" s="342"/>
      <c r="P45" s="342"/>
      <c r="Q45" s="342"/>
    </row>
    <row r="46" spans="1:17" s="10" customFormat="1" ht="51.75" customHeight="1">
      <c r="A46" s="343" t="s">
        <v>9</v>
      </c>
      <c r="B46" s="655" t="s">
        <v>452</v>
      </c>
      <c r="C46" s="655"/>
      <c r="D46" s="655"/>
      <c r="E46" s="655"/>
      <c r="F46" s="655"/>
      <c r="G46" s="655"/>
      <c r="H46" s="655"/>
      <c r="I46" s="655"/>
      <c r="J46" s="655"/>
      <c r="K46" s="655"/>
      <c r="L46" s="655"/>
      <c r="M46" s="655"/>
      <c r="N46" s="655"/>
      <c r="O46" s="655"/>
      <c r="P46" s="655"/>
      <c r="Q46" s="655"/>
    </row>
    <row r="47" spans="1:17" s="10" customFormat="1"/>
    <row r="48" spans="1:17" s="10" customFormat="1">
      <c r="A48" s="179"/>
      <c r="B48" s="179"/>
      <c r="C48" s="179"/>
      <c r="D48" s="179"/>
      <c r="E48" s="179"/>
      <c r="F48" s="179"/>
      <c r="G48" s="179"/>
      <c r="H48" s="179"/>
      <c r="I48" s="179"/>
      <c r="J48" s="179"/>
      <c r="K48" s="179"/>
      <c r="L48" s="179"/>
      <c r="M48" s="179"/>
      <c r="N48" s="179"/>
      <c r="O48" s="179"/>
      <c r="P48" s="179"/>
      <c r="Q48" s="179"/>
    </row>
    <row r="49" spans="1:17" s="10" customFormat="1">
      <c r="B49" s="652">
        <f ca="1">NOW()</f>
        <v>44704.603637268519</v>
      </c>
      <c r="C49" s="652"/>
      <c r="D49" s="652"/>
      <c r="E49" s="652"/>
      <c r="F49" s="652"/>
      <c r="G49" s="293"/>
      <c r="H49" s="293"/>
      <c r="I49" s="293"/>
      <c r="J49" s="293"/>
      <c r="K49" s="293"/>
      <c r="L49" s="293"/>
      <c r="M49" s="293"/>
      <c r="N49" s="293"/>
      <c r="O49" s="293"/>
      <c r="P49" s="293"/>
      <c r="Q49" s="293" t="s">
        <v>382</v>
      </c>
    </row>
    <row r="50" spans="1:17" s="10" customFormat="1">
      <c r="A50" s="348"/>
      <c r="B50" s="342"/>
      <c r="C50" s="342"/>
      <c r="D50" s="342"/>
      <c r="E50" s="342"/>
      <c r="F50" s="342"/>
      <c r="G50" s="342"/>
      <c r="H50" s="342"/>
      <c r="I50" s="342"/>
      <c r="J50" s="342"/>
      <c r="K50" s="342"/>
      <c r="L50" s="342"/>
      <c r="M50" s="342"/>
      <c r="N50" s="342"/>
      <c r="O50" s="342"/>
      <c r="P50" s="342"/>
      <c r="Q50" s="342"/>
    </row>
    <row r="51" spans="1:17">
      <c r="A51" s="346" t="str">
        <f>IF('1'!J4="","Application Name-From Page 1",'1'!J4)</f>
        <v>Application Name-From Page 1</v>
      </c>
    </row>
    <row r="52" spans="1:17">
      <c r="A52" s="653" t="s">
        <v>682</v>
      </c>
      <c r="B52" s="653"/>
      <c r="C52" s="653"/>
      <c r="D52" s="653"/>
      <c r="E52" s="653"/>
      <c r="F52" s="653"/>
      <c r="G52" s="653"/>
      <c r="H52" s="653"/>
      <c r="I52" s="653"/>
      <c r="J52" s="653"/>
      <c r="K52" s="653"/>
      <c r="L52" s="653"/>
      <c r="M52" s="653"/>
      <c r="N52" s="653"/>
      <c r="O52" s="653"/>
      <c r="P52" s="653"/>
      <c r="Q52" s="653"/>
    </row>
    <row r="53" spans="1:17">
      <c r="A53" s="348"/>
      <c r="B53" s="348"/>
      <c r="C53" s="348"/>
      <c r="D53" s="348"/>
      <c r="E53" s="348"/>
      <c r="F53" s="348"/>
      <c r="G53" s="348"/>
      <c r="H53" s="348"/>
      <c r="I53" s="348"/>
      <c r="J53" s="348"/>
      <c r="K53" s="348"/>
      <c r="L53" s="348"/>
      <c r="M53" s="348"/>
      <c r="N53" s="348"/>
      <c r="O53" s="348"/>
      <c r="P53" s="348"/>
      <c r="Q53" s="348"/>
    </row>
    <row r="54" spans="1:17">
      <c r="A54" s="345" t="s">
        <v>10</v>
      </c>
      <c r="B54" s="655" t="s">
        <v>453</v>
      </c>
      <c r="C54" s="657"/>
      <c r="D54" s="657"/>
      <c r="E54" s="657"/>
      <c r="F54" s="657"/>
      <c r="G54" s="657"/>
      <c r="H54" s="657"/>
      <c r="I54" s="657"/>
      <c r="J54" s="657"/>
      <c r="K54" s="657"/>
      <c r="L54" s="657"/>
      <c r="M54" s="657"/>
      <c r="N54" s="657"/>
      <c r="O54" s="657"/>
      <c r="P54" s="657"/>
      <c r="Q54" s="657"/>
    </row>
    <row r="55" spans="1:17" ht="26.25" customHeight="1">
      <c r="A55" s="343"/>
      <c r="B55" s="657"/>
      <c r="C55" s="657"/>
      <c r="D55" s="657"/>
      <c r="E55" s="657"/>
      <c r="F55" s="657"/>
      <c r="G55" s="657"/>
      <c r="H55" s="657"/>
      <c r="I55" s="657"/>
      <c r="J55" s="657"/>
      <c r="K55" s="657"/>
      <c r="L55" s="657"/>
      <c r="M55" s="657"/>
      <c r="N55" s="657"/>
      <c r="O55" s="657"/>
      <c r="P55" s="657"/>
      <c r="Q55" s="657"/>
    </row>
    <row r="56" spans="1:17" ht="12" customHeight="1">
      <c r="A56" s="343"/>
    </row>
    <row r="57" spans="1:17">
      <c r="A57" s="345" t="s">
        <v>11</v>
      </c>
      <c r="B57" s="655" t="s">
        <v>454</v>
      </c>
      <c r="C57" s="657"/>
      <c r="D57" s="657"/>
      <c r="E57" s="657"/>
      <c r="F57" s="657"/>
      <c r="G57" s="657"/>
      <c r="H57" s="657"/>
      <c r="I57" s="657"/>
      <c r="J57" s="657"/>
      <c r="K57" s="657"/>
      <c r="L57" s="657"/>
      <c r="M57" s="657"/>
      <c r="N57" s="657"/>
      <c r="O57" s="657"/>
      <c r="P57" s="657"/>
      <c r="Q57" s="658"/>
    </row>
    <row r="58" spans="1:17">
      <c r="A58" s="343"/>
      <c r="B58" s="657"/>
      <c r="C58" s="657"/>
      <c r="D58" s="657"/>
      <c r="E58" s="657"/>
      <c r="F58" s="657"/>
      <c r="G58" s="657"/>
      <c r="H58" s="657"/>
      <c r="I58" s="657"/>
      <c r="J58" s="657"/>
      <c r="K58" s="657"/>
      <c r="L58" s="657"/>
      <c r="M58" s="657"/>
      <c r="N58" s="657"/>
      <c r="O58" s="657"/>
      <c r="P58" s="657"/>
      <c r="Q58" s="658"/>
    </row>
    <row r="59" spans="1:17">
      <c r="A59" s="343"/>
      <c r="B59" s="657"/>
      <c r="C59" s="657"/>
      <c r="D59" s="657"/>
      <c r="E59" s="657"/>
      <c r="F59" s="657"/>
      <c r="G59" s="657"/>
      <c r="H59" s="657"/>
      <c r="I59" s="657"/>
      <c r="J59" s="657"/>
      <c r="K59" s="657"/>
      <c r="L59" s="657"/>
      <c r="M59" s="657"/>
      <c r="N59" s="657"/>
      <c r="O59" s="657"/>
      <c r="P59" s="657"/>
      <c r="Q59" s="658"/>
    </row>
    <row r="60" spans="1:17" ht="14.25" customHeight="1">
      <c r="A60" s="343"/>
      <c r="B60" s="657"/>
      <c r="C60" s="657"/>
      <c r="D60" s="657"/>
      <c r="E60" s="657"/>
      <c r="F60" s="657"/>
      <c r="G60" s="657"/>
      <c r="H60" s="657"/>
      <c r="I60" s="657"/>
      <c r="J60" s="657"/>
      <c r="K60" s="657"/>
      <c r="L60" s="657"/>
      <c r="M60" s="657"/>
      <c r="N60" s="657"/>
      <c r="O60" s="657"/>
      <c r="P60" s="657"/>
      <c r="Q60" s="658"/>
    </row>
    <row r="61" spans="1:17" ht="12" customHeight="1">
      <c r="A61" s="343"/>
    </row>
    <row r="62" spans="1:17">
      <c r="A62" s="345" t="s">
        <v>12</v>
      </c>
      <c r="B62" s="655" t="s">
        <v>455</v>
      </c>
      <c r="C62" s="657"/>
      <c r="D62" s="657"/>
      <c r="E62" s="657"/>
      <c r="F62" s="657"/>
      <c r="G62" s="657"/>
      <c r="H62" s="657"/>
      <c r="I62" s="657"/>
      <c r="J62" s="657"/>
      <c r="K62" s="657"/>
      <c r="L62" s="657"/>
      <c r="M62" s="657"/>
      <c r="N62" s="657"/>
      <c r="O62" s="657"/>
      <c r="P62" s="657"/>
      <c r="Q62" s="658"/>
    </row>
    <row r="63" spans="1:17">
      <c r="A63" s="343"/>
      <c r="B63" s="657"/>
      <c r="C63" s="657"/>
      <c r="D63" s="657"/>
      <c r="E63" s="657"/>
      <c r="F63" s="657"/>
      <c r="G63" s="657"/>
      <c r="H63" s="657"/>
      <c r="I63" s="657"/>
      <c r="J63" s="657"/>
      <c r="K63" s="657"/>
      <c r="L63" s="657"/>
      <c r="M63" s="657"/>
      <c r="N63" s="657"/>
      <c r="O63" s="657"/>
      <c r="P63" s="657"/>
      <c r="Q63" s="658"/>
    </row>
    <row r="64" spans="1:17">
      <c r="A64" s="343"/>
      <c r="B64" s="657"/>
      <c r="C64" s="657"/>
      <c r="D64" s="657"/>
      <c r="E64" s="657"/>
      <c r="F64" s="657"/>
      <c r="G64" s="657"/>
      <c r="H64" s="657"/>
      <c r="I64" s="657"/>
      <c r="J64" s="657"/>
      <c r="K64" s="657"/>
      <c r="L64" s="657"/>
      <c r="M64" s="657"/>
      <c r="N64" s="657"/>
      <c r="O64" s="657"/>
      <c r="P64" s="657"/>
      <c r="Q64" s="658"/>
    </row>
    <row r="65" spans="1:17" ht="14.25" customHeight="1">
      <c r="A65" s="343"/>
      <c r="B65" s="657"/>
      <c r="C65" s="657"/>
      <c r="D65" s="657"/>
      <c r="E65" s="657"/>
      <c r="F65" s="657"/>
      <c r="G65" s="657"/>
      <c r="H65" s="657"/>
      <c r="I65" s="657"/>
      <c r="J65" s="657"/>
      <c r="K65" s="657"/>
      <c r="L65" s="657"/>
      <c r="M65" s="657"/>
      <c r="N65" s="657"/>
      <c r="O65" s="657"/>
      <c r="P65" s="657"/>
      <c r="Q65" s="658"/>
    </row>
    <row r="66" spans="1:17" ht="12" customHeight="1">
      <c r="A66" s="343"/>
      <c r="B66" s="195"/>
      <c r="C66" s="195"/>
      <c r="D66" s="195"/>
      <c r="E66" s="195"/>
      <c r="F66" s="195"/>
      <c r="G66" s="195"/>
      <c r="H66" s="195"/>
      <c r="I66" s="195"/>
      <c r="J66" s="195"/>
      <c r="K66" s="195"/>
      <c r="L66" s="195"/>
      <c r="M66" s="195"/>
      <c r="N66" s="195"/>
      <c r="O66" s="195"/>
      <c r="P66" s="195"/>
      <c r="Q66" s="197"/>
    </row>
    <row r="67" spans="1:17">
      <c r="A67" s="345" t="s">
        <v>389</v>
      </c>
      <c r="B67" s="663" t="s">
        <v>456</v>
      </c>
      <c r="C67" s="663"/>
      <c r="D67" s="663"/>
      <c r="E67" s="663"/>
      <c r="F67" s="663"/>
      <c r="G67" s="663"/>
      <c r="H67" s="663"/>
      <c r="I67" s="663"/>
      <c r="J67" s="663"/>
      <c r="K67" s="663"/>
      <c r="L67" s="663"/>
      <c r="M67" s="663"/>
      <c r="N67" s="663"/>
      <c r="O67" s="663"/>
      <c r="P67" s="663"/>
      <c r="Q67" s="663"/>
    </row>
    <row r="68" spans="1:17">
      <c r="A68" s="345"/>
      <c r="B68" s="663"/>
      <c r="C68" s="663"/>
      <c r="D68" s="663"/>
      <c r="E68" s="663"/>
      <c r="F68" s="663"/>
      <c r="G68" s="663"/>
      <c r="H68" s="663"/>
      <c r="I68" s="663"/>
      <c r="J68" s="663"/>
      <c r="K68" s="663"/>
      <c r="L68" s="663"/>
      <c r="M68" s="663"/>
      <c r="N68" s="663"/>
      <c r="O68" s="663"/>
      <c r="P68" s="663"/>
      <c r="Q68" s="663"/>
    </row>
    <row r="69" spans="1:17">
      <c r="A69" s="345"/>
      <c r="B69" s="663"/>
      <c r="C69" s="663"/>
      <c r="D69" s="663"/>
      <c r="E69" s="663"/>
      <c r="F69" s="663"/>
      <c r="G69" s="663"/>
      <c r="H69" s="663"/>
      <c r="I69" s="663"/>
      <c r="J69" s="663"/>
      <c r="K69" s="663"/>
      <c r="L69" s="663"/>
      <c r="M69" s="663"/>
      <c r="N69" s="663"/>
      <c r="O69" s="663"/>
      <c r="P69" s="663"/>
      <c r="Q69" s="663"/>
    </row>
    <row r="70" spans="1:17" ht="13.5" customHeight="1">
      <c r="A70" s="345"/>
      <c r="B70" s="663"/>
      <c r="C70" s="663"/>
      <c r="D70" s="663"/>
      <c r="E70" s="663"/>
      <c r="F70" s="663"/>
      <c r="G70" s="663"/>
      <c r="H70" s="663"/>
      <c r="I70" s="663"/>
      <c r="J70" s="663"/>
      <c r="K70" s="663"/>
      <c r="L70" s="663"/>
      <c r="M70" s="663"/>
      <c r="N70" s="663"/>
      <c r="O70" s="663"/>
      <c r="P70" s="663"/>
      <c r="Q70" s="663"/>
    </row>
    <row r="71" spans="1:17" ht="12" customHeight="1">
      <c r="A71" s="345"/>
      <c r="B71" s="197"/>
      <c r="C71" s="197"/>
      <c r="D71" s="197"/>
      <c r="E71" s="197"/>
      <c r="F71" s="197"/>
      <c r="G71" s="197"/>
      <c r="H71" s="197"/>
      <c r="I71" s="197"/>
      <c r="J71" s="197"/>
      <c r="K71" s="197"/>
      <c r="L71" s="197"/>
      <c r="M71" s="197"/>
      <c r="N71" s="197"/>
      <c r="O71" s="197"/>
      <c r="P71" s="197"/>
      <c r="Q71" s="197"/>
    </row>
    <row r="72" spans="1:17" ht="39.75" customHeight="1">
      <c r="A72" s="345" t="s">
        <v>457</v>
      </c>
      <c r="B72" s="655" t="s">
        <v>458</v>
      </c>
      <c r="C72" s="657"/>
      <c r="D72" s="657"/>
      <c r="E72" s="657"/>
      <c r="F72" s="657"/>
      <c r="G72" s="657"/>
      <c r="H72" s="657"/>
      <c r="I72" s="657"/>
      <c r="J72" s="657"/>
      <c r="K72" s="657"/>
      <c r="L72" s="657"/>
      <c r="M72" s="657"/>
      <c r="N72" s="657"/>
      <c r="O72" s="657"/>
      <c r="P72" s="657"/>
      <c r="Q72" s="197"/>
    </row>
    <row r="73" spans="1:17" ht="12" customHeight="1">
      <c r="A73" s="345"/>
      <c r="B73" s="209"/>
      <c r="L73" s="195"/>
      <c r="M73" s="195"/>
      <c r="N73" s="195"/>
      <c r="O73" s="195"/>
      <c r="P73" s="195"/>
      <c r="Q73" s="197"/>
    </row>
    <row r="74" spans="1:17" ht="18" customHeight="1">
      <c r="A74" s="345"/>
      <c r="C74" t="s">
        <v>152</v>
      </c>
      <c r="D74" s="664"/>
      <c r="E74" s="664"/>
      <c r="F74" s="664"/>
      <c r="G74" s="664"/>
      <c r="H74" s="664"/>
      <c r="I74" s="664"/>
      <c r="J74" s="664"/>
      <c r="K74" s="664"/>
      <c r="L74" s="195"/>
      <c r="M74" s="195"/>
      <c r="N74" s="195"/>
      <c r="O74" s="195"/>
      <c r="P74" s="195"/>
      <c r="Q74" s="197"/>
    </row>
    <row r="75" spans="1:17" ht="20.45" customHeight="1">
      <c r="A75" s="343"/>
    </row>
    <row r="76" spans="1:17" ht="18" customHeight="1">
      <c r="A76" s="654" t="s">
        <v>459</v>
      </c>
      <c r="B76" s="654"/>
      <c r="C76" s="654"/>
      <c r="D76" s="661"/>
      <c r="E76" s="661"/>
      <c r="F76" s="661"/>
      <c r="G76" s="661"/>
      <c r="H76" s="661"/>
      <c r="I76" s="661"/>
      <c r="J76" s="661"/>
      <c r="K76" s="661"/>
      <c r="M76" s="10" t="s">
        <v>154</v>
      </c>
      <c r="N76" s="662"/>
      <c r="O76" s="651"/>
      <c r="P76" s="651"/>
    </row>
    <row r="77" spans="1:17" ht="3" customHeight="1">
      <c r="A77" s="343"/>
    </row>
    <row r="78" spans="1:17" ht="18" customHeight="1">
      <c r="A78" s="343"/>
      <c r="C78" t="s">
        <v>151</v>
      </c>
      <c r="D78" s="664"/>
      <c r="E78" s="664"/>
      <c r="F78" s="664"/>
      <c r="G78" s="664"/>
      <c r="H78" s="664"/>
      <c r="I78" s="664"/>
      <c r="J78" s="664"/>
      <c r="K78" s="664"/>
    </row>
    <row r="79" spans="1:17" ht="12" customHeight="1">
      <c r="A79" s="343"/>
    </row>
    <row r="80" spans="1:17">
      <c r="A80" s="343"/>
      <c r="B80" t="s">
        <v>13</v>
      </c>
    </row>
    <row r="81" spans="1:17" ht="6.6" customHeight="1">
      <c r="A81" s="343"/>
    </row>
    <row r="82" spans="1:17" ht="28.5" customHeight="1">
      <c r="A82" s="343"/>
      <c r="B82" s="661"/>
      <c r="C82" s="661"/>
      <c r="D82" s="661"/>
      <c r="E82" s="661"/>
      <c r="F82" s="661"/>
      <c r="G82" s="661"/>
      <c r="H82" s="661"/>
      <c r="I82" s="661"/>
      <c r="J82" s="661"/>
      <c r="K82" s="11" t="s">
        <v>157</v>
      </c>
    </row>
    <row r="83" spans="1:17">
      <c r="A83" s="343"/>
      <c r="B83" t="s">
        <v>15</v>
      </c>
    </row>
    <row r="84" spans="1:17" ht="6.6" customHeight="1">
      <c r="A84" s="343"/>
    </row>
    <row r="85" spans="1:17" ht="18.75" customHeight="1">
      <c r="A85" s="343"/>
      <c r="B85" t="s">
        <v>158</v>
      </c>
      <c r="E85" s="10"/>
      <c r="G85" s="421"/>
      <c r="H85" s="27" t="s">
        <v>155</v>
      </c>
      <c r="I85" s="651"/>
      <c r="J85" s="651"/>
      <c r="K85" s="651"/>
      <c r="L85" t="s">
        <v>156</v>
      </c>
      <c r="M85" s="421"/>
    </row>
    <row r="86" spans="1:17" ht="7.9" customHeight="1">
      <c r="A86" s="343"/>
    </row>
    <row r="87" spans="1:17" ht="18" customHeight="1">
      <c r="A87" s="343"/>
      <c r="B87" t="s">
        <v>159</v>
      </c>
      <c r="F87" s="651"/>
      <c r="G87" s="651"/>
      <c r="H87" s="651"/>
      <c r="I87" s="651"/>
      <c r="J87" s="651"/>
      <c r="K87" s="651"/>
      <c r="L87" s="651"/>
      <c r="M87" s="651"/>
    </row>
    <row r="88" spans="1:17" ht="9.6" customHeight="1">
      <c r="A88" s="343"/>
    </row>
    <row r="89" spans="1:17" ht="18" customHeight="1">
      <c r="A89" s="343"/>
      <c r="B89" t="s">
        <v>153</v>
      </c>
      <c r="G89" s="665"/>
      <c r="H89" s="665"/>
      <c r="I89" s="665"/>
      <c r="J89" s="665"/>
      <c r="K89" s="665"/>
      <c r="L89" s="665"/>
      <c r="M89" s="665"/>
    </row>
    <row r="90" spans="1:17" ht="8.4499999999999993" customHeight="1">
      <c r="A90" s="343"/>
    </row>
    <row r="91" spans="1:17">
      <c r="A91" s="343"/>
      <c r="B91" s="659" t="s">
        <v>460</v>
      </c>
      <c r="C91" s="660"/>
      <c r="D91" s="660"/>
      <c r="E91" s="660"/>
      <c r="F91" s="660"/>
      <c r="G91" s="660"/>
      <c r="H91" s="660"/>
      <c r="I91" s="660"/>
      <c r="J91" s="660"/>
      <c r="K91" s="660"/>
      <c r="L91" s="660"/>
      <c r="M91" s="660"/>
      <c r="N91" s="660"/>
      <c r="O91" s="660"/>
      <c r="P91" s="660"/>
      <c r="Q91" s="660"/>
    </row>
    <row r="92" spans="1:17">
      <c r="A92" s="343"/>
      <c r="B92" s="660"/>
      <c r="C92" s="660"/>
      <c r="D92" s="660"/>
      <c r="E92" s="660"/>
      <c r="F92" s="660"/>
      <c r="G92" s="660"/>
      <c r="H92" s="660"/>
      <c r="I92" s="660"/>
      <c r="J92" s="660"/>
      <c r="K92" s="660"/>
      <c r="L92" s="660"/>
      <c r="M92" s="660"/>
      <c r="N92" s="660"/>
      <c r="O92" s="660"/>
      <c r="P92" s="660"/>
      <c r="Q92" s="660"/>
    </row>
    <row r="93" spans="1:17" ht="29.45" customHeight="1">
      <c r="A93" s="343"/>
      <c r="B93" s="660"/>
      <c r="C93" s="660"/>
      <c r="D93" s="660"/>
      <c r="E93" s="660"/>
      <c r="F93" s="660"/>
      <c r="G93" s="660"/>
      <c r="H93" s="660"/>
      <c r="I93" s="660"/>
      <c r="J93" s="660"/>
      <c r="K93" s="660"/>
      <c r="L93" s="660"/>
      <c r="M93" s="660"/>
      <c r="N93" s="660"/>
      <c r="O93" s="660"/>
      <c r="P93" s="660"/>
      <c r="Q93" s="660"/>
    </row>
    <row r="94" spans="1:17" ht="7.15" customHeight="1">
      <c r="A94" s="343"/>
    </row>
    <row r="95" spans="1:17">
      <c r="A95" s="343"/>
      <c r="B95" s="4" t="s">
        <v>14</v>
      </c>
    </row>
    <row r="96" spans="1:17" ht="5.45" customHeight="1">
      <c r="A96" s="343"/>
    </row>
    <row r="97" spans="1:17">
      <c r="A97" s="343"/>
      <c r="B97" s="659" t="s">
        <v>461</v>
      </c>
      <c r="C97" s="660"/>
      <c r="D97" s="660"/>
      <c r="E97" s="660"/>
      <c r="F97" s="660"/>
      <c r="G97" s="660"/>
      <c r="H97" s="660"/>
      <c r="I97" s="660"/>
      <c r="J97" s="660"/>
      <c r="K97" s="660"/>
      <c r="L97" s="660"/>
      <c r="M97" s="660"/>
      <c r="N97" s="660"/>
      <c r="O97" s="660"/>
      <c r="P97" s="660"/>
      <c r="Q97" s="660"/>
    </row>
    <row r="98" spans="1:17">
      <c r="A98" s="343"/>
      <c r="B98" s="660"/>
      <c r="C98" s="660"/>
      <c r="D98" s="660"/>
      <c r="E98" s="660"/>
      <c r="F98" s="660"/>
      <c r="G98" s="660"/>
      <c r="H98" s="660"/>
      <c r="I98" s="660"/>
      <c r="J98" s="660"/>
      <c r="K98" s="660"/>
      <c r="L98" s="660"/>
      <c r="M98" s="660"/>
      <c r="N98" s="660"/>
      <c r="O98" s="660"/>
      <c r="P98" s="660"/>
      <c r="Q98" s="660"/>
    </row>
    <row r="99" spans="1:17">
      <c r="A99" s="343"/>
      <c r="B99" s="660"/>
      <c r="C99" s="660"/>
      <c r="D99" s="660"/>
      <c r="E99" s="660"/>
      <c r="F99" s="660"/>
      <c r="G99" s="660"/>
      <c r="H99" s="660"/>
      <c r="I99" s="660"/>
      <c r="J99" s="660"/>
      <c r="K99" s="660"/>
      <c r="L99" s="660"/>
      <c r="M99" s="660"/>
      <c r="N99" s="660"/>
      <c r="O99" s="660"/>
      <c r="P99" s="660"/>
      <c r="Q99" s="660"/>
    </row>
    <row r="100" spans="1:17">
      <c r="A100" s="343"/>
      <c r="B100" s="660"/>
      <c r="C100" s="660"/>
      <c r="D100" s="660"/>
      <c r="E100" s="660"/>
      <c r="F100" s="660"/>
      <c r="G100" s="660"/>
      <c r="H100" s="660"/>
      <c r="I100" s="660"/>
      <c r="J100" s="660"/>
      <c r="K100" s="660"/>
      <c r="L100" s="660"/>
      <c r="M100" s="660"/>
      <c r="N100" s="660"/>
      <c r="O100" s="660"/>
      <c r="P100" s="660"/>
      <c r="Q100" s="660"/>
    </row>
    <row r="101" spans="1:17" ht="14.25" customHeight="1">
      <c r="A101" s="343"/>
      <c r="B101" s="660"/>
      <c r="C101" s="660"/>
      <c r="D101" s="660"/>
      <c r="E101" s="660"/>
      <c r="F101" s="660"/>
      <c r="G101" s="660"/>
      <c r="H101" s="660"/>
      <c r="I101" s="660"/>
      <c r="J101" s="660"/>
      <c r="K101" s="660"/>
      <c r="L101" s="660"/>
      <c r="M101" s="660"/>
      <c r="N101" s="660"/>
      <c r="O101" s="660"/>
      <c r="P101" s="660"/>
      <c r="Q101" s="660"/>
    </row>
    <row r="102" spans="1:17" ht="14.25" customHeight="1">
      <c r="A102" s="343"/>
      <c r="B102" s="288"/>
      <c r="C102" s="288"/>
      <c r="D102" s="288"/>
      <c r="E102" s="288"/>
      <c r="F102" s="288"/>
      <c r="G102" s="288"/>
      <c r="H102" s="288"/>
      <c r="I102" s="288"/>
      <c r="J102" s="288"/>
      <c r="K102" s="288"/>
      <c r="L102" s="288"/>
      <c r="M102" s="288"/>
      <c r="N102" s="288"/>
      <c r="O102" s="288"/>
      <c r="P102" s="288"/>
      <c r="Q102" s="288"/>
    </row>
    <row r="103" spans="1:17" ht="13.5" customHeight="1">
      <c r="A103" s="343"/>
      <c r="B103" s="652">
        <f ca="1">NOW()</f>
        <v>44704.603637268519</v>
      </c>
      <c r="C103" s="652"/>
      <c r="D103" s="652"/>
      <c r="E103" s="652"/>
      <c r="F103" s="652"/>
      <c r="Q103" s="204" t="s">
        <v>683</v>
      </c>
    </row>
    <row r="104" spans="1:17">
      <c r="A104" s="343"/>
      <c r="B104" s="8"/>
      <c r="C104" s="8"/>
      <c r="D104" s="8"/>
      <c r="E104" s="8"/>
      <c r="F104" s="8"/>
      <c r="G104" s="8"/>
      <c r="H104" s="8"/>
      <c r="I104" s="8"/>
      <c r="J104" s="8"/>
      <c r="K104" s="8"/>
      <c r="L104" s="8"/>
      <c r="M104" s="8"/>
      <c r="N104" s="8"/>
      <c r="O104" s="186"/>
    </row>
  </sheetData>
  <sheetProtection algorithmName="SHA-512" hashValue="UzwsH8UV3FYfr2WOJc0zfX0d4m9q7ogkz/V/MwdMFbKey10iSgSDoFJ3T2SZjFalnRs2veSpP+hfP/XfEcb6Cg==" saltValue="TTX4toALtjgziGST61LcaA==" spinCount="100000" sheet="1" objects="1" scenarios="1"/>
  <mergeCells count="42">
    <mergeCell ref="A1:I1"/>
    <mergeCell ref="B62:Q65"/>
    <mergeCell ref="B97:Q101"/>
    <mergeCell ref="B91:Q93"/>
    <mergeCell ref="B54:Q55"/>
    <mergeCell ref="D76:K76"/>
    <mergeCell ref="N76:P76"/>
    <mergeCell ref="B57:Q60"/>
    <mergeCell ref="B67:Q70"/>
    <mergeCell ref="B72:P72"/>
    <mergeCell ref="D74:K74"/>
    <mergeCell ref="D78:K78"/>
    <mergeCell ref="G89:M89"/>
    <mergeCell ref="I85:K85"/>
    <mergeCell ref="B82:J82"/>
    <mergeCell ref="B4:Q4"/>
    <mergeCell ref="B44:Q44"/>
    <mergeCell ref="B46:Q46"/>
    <mergeCell ref="B6:Q6"/>
    <mergeCell ref="B8:Q8"/>
    <mergeCell ref="B17:F17"/>
    <mergeCell ref="B10:Q10"/>
    <mergeCell ref="B12:Q12"/>
    <mergeCell ref="B14:Q14"/>
    <mergeCell ref="B16:Q16"/>
    <mergeCell ref="B42:Q42"/>
    <mergeCell ref="F87:M87"/>
    <mergeCell ref="B103:F103"/>
    <mergeCell ref="A20:Q20"/>
    <mergeCell ref="A52:Q52"/>
    <mergeCell ref="A76:C76"/>
    <mergeCell ref="B49:F49"/>
    <mergeCell ref="B22:Q22"/>
    <mergeCell ref="B24:Q24"/>
    <mergeCell ref="B26:Q26"/>
    <mergeCell ref="B28:Q28"/>
    <mergeCell ref="B30:Q30"/>
    <mergeCell ref="B32:Q32"/>
    <mergeCell ref="B34:Q34"/>
    <mergeCell ref="B36:Q36"/>
    <mergeCell ref="B38:Q38"/>
    <mergeCell ref="B40:Q40"/>
  </mergeCells>
  <phoneticPr fontId="4" type="noConversion"/>
  <printOptions horizontalCentered="1"/>
  <pageMargins left="0.4" right="0.4" top="0.43" bottom="0.4" header="0.25" footer="0.25"/>
  <pageSetup scale="97"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indexed="44"/>
  </sheetPr>
  <dimension ref="A1:V485"/>
  <sheetViews>
    <sheetView zoomScaleNormal="100" workbookViewId="0">
      <selection sqref="A1:XFD1048576"/>
    </sheetView>
  </sheetViews>
  <sheetFormatPr defaultRowHeight="12.75"/>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c r="A1" s="102"/>
      <c r="B1" s="103" t="s">
        <v>704</v>
      </c>
      <c r="C1" s="102"/>
      <c r="D1" s="537" t="str">
        <f>IF('1'!M4="","Application Name-From Page 1",'1'!M4)</f>
        <v>Application Name-From Page 1</v>
      </c>
      <c r="E1" s="537"/>
      <c r="F1" s="537"/>
      <c r="G1" s="537"/>
      <c r="H1" s="154"/>
      <c r="I1" s="102"/>
      <c r="J1" s="102"/>
      <c r="K1" s="102"/>
      <c r="L1" s="102"/>
      <c r="M1" s="102"/>
      <c r="N1" s="102"/>
      <c r="O1" s="102"/>
      <c r="P1" s="102"/>
      <c r="Q1" s="102"/>
      <c r="R1" s="102"/>
      <c r="S1" s="102"/>
      <c r="T1" s="102"/>
      <c r="U1" s="102"/>
      <c r="V1" s="102"/>
    </row>
    <row r="2" spans="1:22" ht="15.75">
      <c r="A2" s="102"/>
      <c r="B2" s="172"/>
      <c r="C2" s="102"/>
      <c r="D2" s="155"/>
      <c r="E2" s="102"/>
      <c r="F2" s="102"/>
      <c r="G2" s="102"/>
      <c r="H2" s="154"/>
      <c r="I2" s="102"/>
      <c r="J2" s="102"/>
      <c r="K2" s="102"/>
      <c r="L2" s="102"/>
      <c r="M2" s="102"/>
      <c r="N2" s="102"/>
      <c r="O2" s="102"/>
      <c r="P2" s="102"/>
      <c r="Q2" s="102"/>
      <c r="R2" s="102"/>
      <c r="S2" s="102"/>
      <c r="T2" s="102"/>
      <c r="U2" s="102"/>
      <c r="V2" s="102"/>
    </row>
    <row r="3" spans="1:22" ht="13.5" thickBot="1">
      <c r="A3" s="102"/>
      <c r="B3" s="173" t="s">
        <v>90</v>
      </c>
      <c r="C3" s="102"/>
      <c r="D3" s="102"/>
      <c r="E3" s="102"/>
      <c r="F3" s="102"/>
      <c r="G3" s="102"/>
      <c r="I3" s="102"/>
      <c r="J3" s="102"/>
      <c r="K3" s="102"/>
      <c r="L3" s="102"/>
      <c r="M3" s="102"/>
      <c r="N3" s="102"/>
      <c r="O3" s="102"/>
      <c r="P3" s="102"/>
      <c r="Q3" s="102"/>
      <c r="R3" s="102"/>
      <c r="S3" s="102"/>
      <c r="T3" s="102"/>
      <c r="U3" s="102"/>
      <c r="V3" s="102"/>
    </row>
    <row r="4" spans="1:22" ht="15.75" thickBot="1">
      <c r="A4" s="102"/>
      <c r="B4" s="97" t="s">
        <v>247</v>
      </c>
      <c r="C4" s="683" t="s">
        <v>248</v>
      </c>
      <c r="D4" s="684"/>
      <c r="E4" s="685" t="s">
        <v>249</v>
      </c>
      <c r="F4" s="685"/>
      <c r="G4" s="104" t="s">
        <v>250</v>
      </c>
      <c r="H4" s="153" t="s">
        <v>229</v>
      </c>
      <c r="I4" s="175"/>
      <c r="J4" s="175"/>
      <c r="K4" s="102"/>
      <c r="L4" s="102"/>
      <c r="M4" s="102"/>
      <c r="N4" s="102"/>
      <c r="O4" s="102"/>
      <c r="P4" s="102"/>
      <c r="Q4" s="102"/>
      <c r="R4" s="102"/>
      <c r="S4" s="102"/>
      <c r="T4" s="102"/>
      <c r="U4" s="102"/>
      <c r="V4" s="102"/>
    </row>
    <row r="5" spans="1:22" ht="14.1" customHeight="1">
      <c r="A5" s="102"/>
      <c r="B5" s="98" t="s">
        <v>251</v>
      </c>
      <c r="C5" s="80"/>
      <c r="D5" s="81" t="s">
        <v>252</v>
      </c>
      <c r="E5" s="82"/>
      <c r="F5" s="81" t="s">
        <v>253</v>
      </c>
      <c r="G5" s="105">
        <f>ROUND(E5*C5,2)</f>
        <v>0</v>
      </c>
      <c r="H5" s="151"/>
      <c r="I5" s="102"/>
      <c r="J5" s="102"/>
      <c r="K5" s="102"/>
      <c r="L5" s="102"/>
      <c r="M5" s="102"/>
      <c r="N5" s="102"/>
      <c r="O5" s="102"/>
      <c r="P5" s="102"/>
      <c r="Q5" s="102"/>
      <c r="R5" s="102"/>
      <c r="S5" s="102"/>
      <c r="T5" s="102"/>
      <c r="U5" s="102"/>
      <c r="V5" s="102"/>
    </row>
    <row r="6" spans="1:22" ht="14.1" customHeight="1">
      <c r="A6" s="102"/>
      <c r="B6" s="95" t="s">
        <v>254</v>
      </c>
      <c r="C6" s="52"/>
      <c r="D6" s="60" t="s">
        <v>255</v>
      </c>
      <c r="E6" s="53"/>
      <c r="F6" s="60" t="s">
        <v>256</v>
      </c>
      <c r="G6" s="106">
        <f t="shared" ref="G6:G18" si="0">ROUND(E6*C6,2)</f>
        <v>0</v>
      </c>
      <c r="H6" s="151"/>
      <c r="I6" s="102"/>
      <c r="J6" s="102"/>
      <c r="K6" s="102"/>
      <c r="L6" s="102"/>
      <c r="M6" s="102"/>
      <c r="N6" s="102"/>
      <c r="O6" s="102"/>
      <c r="P6" s="102"/>
      <c r="Q6" s="102"/>
      <c r="R6" s="102"/>
      <c r="S6" s="102"/>
      <c r="T6" s="102"/>
      <c r="U6" s="102"/>
      <c r="V6" s="102"/>
    </row>
    <row r="7" spans="1:22" ht="14.1" customHeight="1">
      <c r="A7" s="102"/>
      <c r="B7" s="95" t="s">
        <v>257</v>
      </c>
      <c r="C7" s="52"/>
      <c r="D7" s="60" t="s">
        <v>255</v>
      </c>
      <c r="E7" s="53"/>
      <c r="F7" s="60" t="s">
        <v>256</v>
      </c>
      <c r="G7" s="106">
        <f t="shared" si="0"/>
        <v>0</v>
      </c>
      <c r="H7" s="151"/>
      <c r="I7" s="102"/>
      <c r="J7" s="102"/>
      <c r="K7" s="102"/>
      <c r="L7" s="102"/>
      <c r="M7" s="102"/>
      <c r="N7" s="102"/>
      <c r="O7" s="102"/>
      <c r="P7" s="102"/>
      <c r="Q7" s="102"/>
      <c r="R7" s="102"/>
      <c r="S7" s="102"/>
      <c r="T7" s="102"/>
      <c r="U7" s="102"/>
      <c r="V7" s="102"/>
    </row>
    <row r="8" spans="1:22" ht="14.1" customHeight="1">
      <c r="A8" s="102"/>
      <c r="B8" s="95" t="s">
        <v>260</v>
      </c>
      <c r="C8" s="52"/>
      <c r="D8" s="60" t="s">
        <v>258</v>
      </c>
      <c r="E8" s="53"/>
      <c r="F8" s="60" t="s">
        <v>259</v>
      </c>
      <c r="G8" s="106">
        <f t="shared" si="0"/>
        <v>0</v>
      </c>
      <c r="H8" s="151"/>
      <c r="I8" s="102"/>
      <c r="J8" s="102"/>
      <c r="K8" s="102"/>
      <c r="L8" s="102"/>
      <c r="M8" s="102"/>
      <c r="N8" s="102"/>
      <c r="O8" s="102"/>
      <c r="P8" s="102"/>
      <c r="Q8" s="102"/>
      <c r="R8" s="102"/>
      <c r="S8" s="102"/>
      <c r="T8" s="102"/>
      <c r="U8" s="102"/>
      <c r="V8" s="102"/>
    </row>
    <row r="9" spans="1:22" ht="14.1" customHeight="1">
      <c r="A9" s="102"/>
      <c r="B9" s="95" t="s">
        <v>263</v>
      </c>
      <c r="C9" s="52"/>
      <c r="D9" s="60" t="s">
        <v>258</v>
      </c>
      <c r="E9" s="53"/>
      <c r="F9" s="60" t="s">
        <v>259</v>
      </c>
      <c r="G9" s="106">
        <f t="shared" si="0"/>
        <v>0</v>
      </c>
      <c r="H9" s="151"/>
      <c r="I9" s="102"/>
      <c r="J9" s="102"/>
      <c r="K9" s="102"/>
      <c r="L9" s="102"/>
      <c r="M9" s="102"/>
      <c r="N9" s="102"/>
      <c r="O9" s="102"/>
      <c r="P9" s="102"/>
      <c r="Q9" s="102"/>
      <c r="R9" s="102"/>
      <c r="S9" s="102"/>
      <c r="T9" s="102"/>
      <c r="U9" s="102"/>
      <c r="V9" s="102"/>
    </row>
    <row r="10" spans="1:22" ht="14.1" customHeight="1">
      <c r="A10" s="102"/>
      <c r="B10" s="95" t="s">
        <v>264</v>
      </c>
      <c r="C10" s="52"/>
      <c r="D10" s="60" t="s">
        <v>261</v>
      </c>
      <c r="E10" s="53"/>
      <c r="F10" s="60" t="s">
        <v>262</v>
      </c>
      <c r="G10" s="106">
        <f t="shared" si="0"/>
        <v>0</v>
      </c>
      <c r="H10" s="151"/>
      <c r="I10" s="102"/>
      <c r="J10" s="102"/>
      <c r="K10" s="102"/>
      <c r="L10" s="102"/>
      <c r="M10" s="102"/>
      <c r="N10" s="102"/>
      <c r="O10" s="102"/>
      <c r="P10" s="102"/>
      <c r="Q10" s="102"/>
      <c r="R10" s="102"/>
      <c r="S10" s="102"/>
      <c r="T10" s="102"/>
      <c r="U10" s="102"/>
      <c r="V10" s="102"/>
    </row>
    <row r="11" spans="1:22" ht="14.1" customHeight="1">
      <c r="A11" s="102"/>
      <c r="B11" s="95" t="s">
        <v>265</v>
      </c>
      <c r="C11" s="52"/>
      <c r="D11" s="60" t="s">
        <v>258</v>
      </c>
      <c r="E11" s="53"/>
      <c r="F11" s="60" t="s">
        <v>259</v>
      </c>
      <c r="G11" s="106">
        <f t="shared" si="0"/>
        <v>0</v>
      </c>
      <c r="H11" s="151"/>
      <c r="I11" s="102"/>
      <c r="J11" s="102"/>
      <c r="K11" s="102"/>
      <c r="L11" s="102"/>
      <c r="M11" s="102"/>
      <c r="N11" s="102"/>
      <c r="O11" s="102"/>
      <c r="P11" s="102"/>
      <c r="Q11" s="102"/>
      <c r="R11" s="102"/>
      <c r="S11" s="102"/>
      <c r="T11" s="102"/>
      <c r="U11" s="102"/>
      <c r="V11" s="102"/>
    </row>
    <row r="12" spans="1:22" ht="14.1" customHeight="1">
      <c r="A12" s="102"/>
      <c r="B12" s="95" t="s">
        <v>266</v>
      </c>
      <c r="C12" s="52"/>
      <c r="D12" s="60" t="s">
        <v>261</v>
      </c>
      <c r="E12" s="53"/>
      <c r="F12" s="60" t="s">
        <v>262</v>
      </c>
      <c r="G12" s="106">
        <f t="shared" si="0"/>
        <v>0</v>
      </c>
      <c r="H12" s="151"/>
      <c r="I12" s="102"/>
      <c r="J12" s="102"/>
      <c r="K12" s="102"/>
      <c r="L12" s="102"/>
      <c r="M12" s="102"/>
      <c r="N12" s="102"/>
      <c r="O12" s="102"/>
      <c r="P12" s="102"/>
      <c r="Q12" s="102"/>
      <c r="R12" s="102"/>
      <c r="S12" s="102"/>
      <c r="T12" s="102"/>
      <c r="U12" s="102"/>
      <c r="V12" s="102"/>
    </row>
    <row r="13" spans="1:22" ht="14.1" customHeight="1">
      <c r="A13" s="102"/>
      <c r="B13" s="95" t="s">
        <v>267</v>
      </c>
      <c r="C13" s="52"/>
      <c r="D13" s="60" t="s">
        <v>258</v>
      </c>
      <c r="E13" s="53"/>
      <c r="F13" s="60" t="s">
        <v>259</v>
      </c>
      <c r="G13" s="106">
        <f t="shared" si="0"/>
        <v>0</v>
      </c>
      <c r="H13" s="151"/>
      <c r="I13" s="102"/>
      <c r="J13" s="102"/>
      <c r="K13" s="102"/>
      <c r="L13" s="102"/>
      <c r="M13" s="102"/>
      <c r="N13" s="102"/>
      <c r="O13" s="102"/>
      <c r="P13" s="102"/>
      <c r="Q13" s="102"/>
      <c r="R13" s="102"/>
      <c r="S13" s="102"/>
      <c r="T13" s="102"/>
      <c r="U13" s="102"/>
      <c r="V13" s="102"/>
    </row>
    <row r="14" spans="1:22" ht="14.1" customHeight="1">
      <c r="A14" s="102"/>
      <c r="B14" s="95" t="s">
        <v>268</v>
      </c>
      <c r="C14" s="52"/>
      <c r="D14" s="60" t="s">
        <v>258</v>
      </c>
      <c r="E14" s="53"/>
      <c r="F14" s="60" t="s">
        <v>259</v>
      </c>
      <c r="G14" s="106">
        <f t="shared" si="0"/>
        <v>0</v>
      </c>
      <c r="H14" s="151"/>
      <c r="I14" s="102"/>
      <c r="J14" s="102"/>
      <c r="K14" s="102"/>
      <c r="L14" s="102"/>
      <c r="M14" s="102"/>
      <c r="N14" s="102"/>
      <c r="O14" s="102"/>
      <c r="P14" s="102"/>
      <c r="Q14" s="102"/>
      <c r="R14" s="102"/>
      <c r="S14" s="102"/>
      <c r="T14" s="102"/>
      <c r="U14" s="102"/>
      <c r="V14" s="102"/>
    </row>
    <row r="15" spans="1:22" ht="14.1" customHeight="1">
      <c r="A15" s="102"/>
      <c r="B15" s="95" t="s">
        <v>269</v>
      </c>
      <c r="C15" s="52"/>
      <c r="D15" s="60" t="s">
        <v>270</v>
      </c>
      <c r="E15" s="53"/>
      <c r="F15" s="60" t="s">
        <v>271</v>
      </c>
      <c r="G15" s="106">
        <f t="shared" si="0"/>
        <v>0</v>
      </c>
      <c r="H15" s="151"/>
      <c r="I15" s="102"/>
      <c r="J15" s="102"/>
      <c r="K15" s="102"/>
      <c r="L15" s="102"/>
      <c r="M15" s="102"/>
      <c r="N15" s="102"/>
      <c r="O15" s="102"/>
      <c r="P15" s="102"/>
      <c r="Q15" s="102"/>
      <c r="R15" s="102"/>
      <c r="S15" s="102"/>
      <c r="T15" s="102"/>
      <c r="U15" s="102"/>
      <c r="V15" s="102"/>
    </row>
    <row r="16" spans="1:22" ht="14.1" customHeight="1">
      <c r="A16" s="102"/>
      <c r="B16" s="158" t="s">
        <v>186</v>
      </c>
      <c r="C16" s="52"/>
      <c r="D16" s="159" t="s">
        <v>261</v>
      </c>
      <c r="E16" s="53"/>
      <c r="F16" s="159" t="s">
        <v>262</v>
      </c>
      <c r="G16" s="106">
        <f t="shared" si="0"/>
        <v>0</v>
      </c>
      <c r="H16" s="151"/>
      <c r="I16" s="102"/>
      <c r="J16" s="102"/>
      <c r="K16" s="102"/>
      <c r="L16" s="102"/>
      <c r="M16" s="102"/>
      <c r="N16" s="102"/>
      <c r="O16" s="102"/>
      <c r="P16" s="102"/>
      <c r="Q16" s="102"/>
      <c r="R16" s="102"/>
      <c r="S16" s="102"/>
      <c r="T16" s="102"/>
      <c r="U16" s="102"/>
      <c r="V16" s="102"/>
    </row>
    <row r="17" spans="1:22" ht="14.1" customHeight="1">
      <c r="A17" s="102"/>
      <c r="B17" s="93" t="s">
        <v>219</v>
      </c>
      <c r="C17" s="52"/>
      <c r="D17" s="52"/>
      <c r="E17" s="53"/>
      <c r="F17" s="52"/>
      <c r="G17" s="106">
        <f t="shared" si="0"/>
        <v>0</v>
      </c>
      <c r="H17" s="151"/>
      <c r="I17" s="102"/>
      <c r="J17" s="102"/>
      <c r="K17" s="102"/>
      <c r="L17" s="102"/>
      <c r="M17" s="102"/>
      <c r="N17" s="102"/>
      <c r="O17" s="102"/>
      <c r="P17" s="102"/>
      <c r="Q17" s="102"/>
      <c r="R17" s="102"/>
      <c r="S17" s="102"/>
      <c r="T17" s="102"/>
      <c r="U17" s="102"/>
      <c r="V17" s="102"/>
    </row>
    <row r="18" spans="1:22" ht="14.1" customHeight="1">
      <c r="A18" s="102"/>
      <c r="B18" s="93" t="s">
        <v>219</v>
      </c>
      <c r="C18" s="52"/>
      <c r="D18" s="52"/>
      <c r="E18" s="53"/>
      <c r="F18" s="52"/>
      <c r="G18" s="106">
        <f t="shared" si="0"/>
        <v>0</v>
      </c>
      <c r="H18" s="151"/>
      <c r="I18" s="102"/>
      <c r="J18" s="102"/>
      <c r="K18" s="102"/>
      <c r="L18" s="102"/>
      <c r="M18" s="102"/>
      <c r="N18" s="102"/>
      <c r="O18" s="102"/>
      <c r="P18" s="102"/>
      <c r="Q18" s="102"/>
      <c r="R18" s="102"/>
      <c r="S18" s="102"/>
      <c r="T18" s="102"/>
      <c r="U18" s="102"/>
      <c r="V18" s="102"/>
    </row>
    <row r="19" spans="1:22" ht="14.1" customHeight="1">
      <c r="A19" s="102"/>
      <c r="B19" s="28" t="s">
        <v>302</v>
      </c>
      <c r="C19" s="29"/>
      <c r="D19" s="29"/>
      <c r="E19" s="30"/>
      <c r="F19" s="31"/>
      <c r="G19" s="107">
        <f>SUM(G5:G18)</f>
        <v>0</v>
      </c>
      <c r="H19" s="151"/>
      <c r="I19" s="102"/>
      <c r="J19" s="102"/>
      <c r="K19" s="102"/>
      <c r="L19" s="102"/>
      <c r="M19" s="102"/>
      <c r="N19" s="102"/>
      <c r="O19" s="102"/>
      <c r="P19" s="102"/>
      <c r="Q19" s="102"/>
      <c r="R19" s="102"/>
      <c r="S19" s="102"/>
      <c r="T19" s="102"/>
      <c r="U19" s="102"/>
      <c r="V19" s="102"/>
    </row>
    <row r="20" spans="1:22" ht="15">
      <c r="A20" s="102"/>
      <c r="B20" s="99" t="s">
        <v>272</v>
      </c>
      <c r="C20" s="679" t="s">
        <v>248</v>
      </c>
      <c r="D20" s="680"/>
      <c r="E20" s="679" t="s">
        <v>249</v>
      </c>
      <c r="F20" s="680"/>
      <c r="G20" s="108" t="s">
        <v>250</v>
      </c>
      <c r="H20" s="151"/>
      <c r="I20" s="102"/>
      <c r="J20" s="102"/>
      <c r="K20" s="102"/>
      <c r="L20" s="102"/>
      <c r="M20" s="102"/>
      <c r="N20" s="102"/>
      <c r="O20" s="102"/>
      <c r="P20" s="102"/>
      <c r="Q20" s="102"/>
      <c r="R20" s="102"/>
      <c r="S20" s="102"/>
      <c r="T20" s="102"/>
      <c r="U20" s="102"/>
      <c r="V20" s="102"/>
    </row>
    <row r="21" spans="1:22" ht="14.1" customHeight="1">
      <c r="A21" s="102"/>
      <c r="B21" s="94" t="s">
        <v>93</v>
      </c>
      <c r="C21" s="52"/>
      <c r="D21" s="60" t="s">
        <v>255</v>
      </c>
      <c r="E21" s="53"/>
      <c r="F21" s="60" t="s">
        <v>256</v>
      </c>
      <c r="G21" s="106">
        <f t="shared" ref="G21:G33" si="1">ROUND(E21*C21,2)</f>
        <v>0</v>
      </c>
      <c r="H21" s="151"/>
      <c r="I21" s="102"/>
      <c r="J21" s="102"/>
      <c r="K21" s="102"/>
      <c r="L21" s="102"/>
      <c r="M21" s="102"/>
      <c r="N21" s="102"/>
      <c r="O21" s="102"/>
      <c r="P21" s="102"/>
      <c r="Q21" s="102"/>
      <c r="R21" s="102"/>
      <c r="S21" s="102"/>
      <c r="T21" s="102"/>
      <c r="U21" s="102"/>
      <c r="V21" s="102"/>
    </row>
    <row r="22" spans="1:22" ht="14.1" customHeight="1">
      <c r="A22" s="102"/>
      <c r="B22" s="95" t="s">
        <v>275</v>
      </c>
      <c r="C22" s="52"/>
      <c r="D22" s="60" t="s">
        <v>276</v>
      </c>
      <c r="E22" s="53"/>
      <c r="F22" s="60" t="s">
        <v>277</v>
      </c>
      <c r="G22" s="106">
        <f t="shared" si="1"/>
        <v>0</v>
      </c>
      <c r="H22" s="151"/>
      <c r="I22" s="102"/>
      <c r="J22" s="102"/>
      <c r="K22" s="102"/>
      <c r="L22" s="102"/>
      <c r="M22" s="102"/>
      <c r="N22" s="102"/>
      <c r="O22" s="102"/>
      <c r="P22" s="102"/>
      <c r="Q22" s="102"/>
      <c r="R22" s="102"/>
      <c r="S22" s="102"/>
      <c r="T22" s="102"/>
      <c r="U22" s="102"/>
      <c r="V22" s="102"/>
    </row>
    <row r="23" spans="1:22" ht="14.1" customHeight="1">
      <c r="A23" s="102"/>
      <c r="B23" s="95" t="s">
        <v>278</v>
      </c>
      <c r="C23" s="52"/>
      <c r="D23" s="60" t="s">
        <v>279</v>
      </c>
      <c r="E23" s="53"/>
      <c r="F23" s="60" t="s">
        <v>280</v>
      </c>
      <c r="G23" s="106">
        <f t="shared" si="1"/>
        <v>0</v>
      </c>
      <c r="H23" s="151"/>
      <c r="I23" s="102"/>
      <c r="J23" s="102"/>
      <c r="K23" s="102"/>
      <c r="L23" s="102"/>
      <c r="M23" s="102"/>
      <c r="N23" s="102"/>
      <c r="O23" s="102"/>
      <c r="P23" s="102"/>
      <c r="Q23" s="102"/>
      <c r="R23" s="102"/>
      <c r="S23" s="102"/>
      <c r="T23" s="102"/>
      <c r="U23" s="102"/>
      <c r="V23" s="102"/>
    </row>
    <row r="24" spans="1:22" ht="14.1" customHeight="1">
      <c r="A24" s="102"/>
      <c r="B24" s="95" t="s">
        <v>281</v>
      </c>
      <c r="C24" s="52"/>
      <c r="D24" s="60" t="s">
        <v>279</v>
      </c>
      <c r="E24" s="53"/>
      <c r="F24" s="60" t="s">
        <v>280</v>
      </c>
      <c r="G24" s="106">
        <f t="shared" si="1"/>
        <v>0</v>
      </c>
      <c r="H24" s="151"/>
      <c r="I24" s="102"/>
      <c r="J24" s="102"/>
      <c r="K24" s="102"/>
      <c r="L24" s="102"/>
      <c r="M24" s="102"/>
      <c r="N24" s="102"/>
      <c r="O24" s="102"/>
      <c r="P24" s="102"/>
      <c r="Q24" s="102"/>
      <c r="R24" s="102"/>
      <c r="S24" s="102"/>
      <c r="T24" s="102"/>
      <c r="U24" s="102"/>
      <c r="V24" s="102"/>
    </row>
    <row r="25" spans="1:22" ht="14.1" customHeight="1">
      <c r="A25" s="102"/>
      <c r="B25" s="95" t="s">
        <v>282</v>
      </c>
      <c r="C25" s="52"/>
      <c r="D25" s="60" t="s">
        <v>258</v>
      </c>
      <c r="E25" s="53"/>
      <c r="F25" s="60" t="s">
        <v>259</v>
      </c>
      <c r="G25" s="106">
        <f t="shared" si="1"/>
        <v>0</v>
      </c>
      <c r="H25" s="151"/>
      <c r="I25" s="102"/>
      <c r="J25" s="102"/>
      <c r="K25" s="102"/>
      <c r="L25" s="102"/>
      <c r="M25" s="102"/>
      <c r="N25" s="102"/>
      <c r="O25" s="102"/>
      <c r="P25" s="102"/>
      <c r="Q25" s="102"/>
      <c r="R25" s="102"/>
      <c r="S25" s="102"/>
      <c r="T25" s="102"/>
      <c r="U25" s="102"/>
      <c r="V25" s="102"/>
    </row>
    <row r="26" spans="1:22" ht="14.1" customHeight="1">
      <c r="A26" s="102"/>
      <c r="B26" s="95" t="s">
        <v>94</v>
      </c>
      <c r="C26" s="52"/>
      <c r="D26" s="60" t="s">
        <v>279</v>
      </c>
      <c r="E26" s="53"/>
      <c r="F26" s="60" t="s">
        <v>280</v>
      </c>
      <c r="G26" s="106">
        <f t="shared" si="1"/>
        <v>0</v>
      </c>
      <c r="H26" s="151"/>
      <c r="I26" s="102"/>
      <c r="J26" s="102"/>
      <c r="K26" s="102"/>
      <c r="L26" s="102"/>
      <c r="M26" s="102"/>
      <c r="N26" s="102"/>
      <c r="O26" s="102"/>
      <c r="P26" s="102"/>
      <c r="Q26" s="102"/>
      <c r="R26" s="102"/>
      <c r="S26" s="102"/>
      <c r="T26" s="102"/>
      <c r="U26" s="102"/>
      <c r="V26" s="102"/>
    </row>
    <row r="27" spans="1:22" ht="14.1" customHeight="1">
      <c r="A27" s="102"/>
      <c r="B27" s="95" t="s">
        <v>283</v>
      </c>
      <c r="C27" s="52"/>
      <c r="D27" s="60" t="s">
        <v>284</v>
      </c>
      <c r="E27" s="53"/>
      <c r="F27" s="60" t="s">
        <v>285</v>
      </c>
      <c r="G27" s="106">
        <f t="shared" si="1"/>
        <v>0</v>
      </c>
      <c r="H27" s="151"/>
      <c r="I27" s="102"/>
      <c r="J27" s="102"/>
      <c r="K27" s="102"/>
      <c r="L27" s="102"/>
      <c r="M27" s="102"/>
      <c r="N27" s="102"/>
      <c r="O27" s="102"/>
      <c r="P27" s="102"/>
      <c r="Q27" s="102"/>
      <c r="R27" s="102"/>
      <c r="S27" s="102"/>
      <c r="T27" s="102"/>
      <c r="U27" s="102"/>
      <c r="V27" s="102"/>
    </row>
    <row r="28" spans="1:22" ht="14.1" customHeight="1">
      <c r="A28" s="102"/>
      <c r="B28" s="95" t="s">
        <v>286</v>
      </c>
      <c r="C28" s="52"/>
      <c r="D28" s="60" t="s">
        <v>279</v>
      </c>
      <c r="E28" s="53"/>
      <c r="F28" s="60" t="s">
        <v>280</v>
      </c>
      <c r="G28" s="106">
        <f t="shared" si="1"/>
        <v>0</v>
      </c>
      <c r="H28" s="151"/>
      <c r="I28" s="102"/>
      <c r="J28" s="102"/>
      <c r="K28" s="102"/>
      <c r="L28" s="102"/>
      <c r="M28" s="102"/>
      <c r="N28" s="102"/>
      <c r="O28" s="102"/>
      <c r="P28" s="102"/>
      <c r="Q28" s="102"/>
      <c r="R28" s="102"/>
      <c r="S28" s="102"/>
      <c r="T28" s="102"/>
      <c r="U28" s="102"/>
      <c r="V28" s="102"/>
    </row>
    <row r="29" spans="1:22" ht="14.1" customHeight="1">
      <c r="A29" s="102"/>
      <c r="B29" s="109" t="s">
        <v>287</v>
      </c>
      <c r="C29" s="52"/>
      <c r="D29" s="60" t="s">
        <v>255</v>
      </c>
      <c r="E29" s="53"/>
      <c r="F29" s="60" t="s">
        <v>256</v>
      </c>
      <c r="G29" s="106">
        <f t="shared" si="1"/>
        <v>0</v>
      </c>
      <c r="H29" s="151"/>
      <c r="I29" s="102"/>
      <c r="J29" s="102"/>
      <c r="K29" s="102"/>
      <c r="L29" s="102"/>
      <c r="M29" s="102"/>
      <c r="N29" s="102"/>
      <c r="O29" s="102"/>
      <c r="P29" s="102"/>
      <c r="Q29" s="102"/>
      <c r="R29" s="102"/>
      <c r="S29" s="102"/>
      <c r="T29" s="102"/>
      <c r="U29" s="102"/>
      <c r="V29" s="102"/>
    </row>
    <row r="30" spans="1:22" ht="14.1" customHeight="1">
      <c r="A30" s="102"/>
      <c r="B30" s="158" t="s">
        <v>273</v>
      </c>
      <c r="C30" s="52"/>
      <c r="D30" s="159" t="s">
        <v>255</v>
      </c>
      <c r="E30" s="53"/>
      <c r="F30" s="159" t="s">
        <v>256</v>
      </c>
      <c r="G30" s="106">
        <f t="shared" si="1"/>
        <v>0</v>
      </c>
      <c r="H30" s="151"/>
      <c r="I30" s="102"/>
      <c r="J30" s="102"/>
      <c r="K30" s="102"/>
      <c r="L30" s="102"/>
      <c r="M30" s="102"/>
      <c r="N30" s="102"/>
      <c r="O30" s="102"/>
      <c r="P30" s="102"/>
      <c r="Q30" s="102"/>
      <c r="R30" s="102"/>
      <c r="S30" s="102"/>
      <c r="T30" s="102"/>
      <c r="U30" s="102"/>
      <c r="V30" s="102"/>
    </row>
    <row r="31" spans="1:22" ht="14.1" customHeight="1">
      <c r="A31" s="102"/>
      <c r="B31" s="158" t="s">
        <v>274</v>
      </c>
      <c r="C31" s="52"/>
      <c r="D31" s="159" t="s">
        <v>255</v>
      </c>
      <c r="E31" s="53"/>
      <c r="F31" s="159" t="s">
        <v>256</v>
      </c>
      <c r="G31" s="106">
        <f t="shared" si="1"/>
        <v>0</v>
      </c>
      <c r="H31" s="151"/>
      <c r="I31" s="102"/>
      <c r="J31" s="102"/>
      <c r="K31" s="102"/>
      <c r="L31" s="102"/>
      <c r="M31" s="102"/>
      <c r="N31" s="102"/>
      <c r="O31" s="102"/>
      <c r="P31" s="102"/>
      <c r="Q31" s="102"/>
      <c r="R31" s="102"/>
      <c r="S31" s="102"/>
      <c r="T31" s="102"/>
      <c r="U31" s="102"/>
      <c r="V31" s="102"/>
    </row>
    <row r="32" spans="1:22" ht="14.1" customHeight="1">
      <c r="A32" s="102"/>
      <c r="B32" s="93" t="s">
        <v>219</v>
      </c>
      <c r="C32" s="52"/>
      <c r="D32" s="52"/>
      <c r="E32" s="53"/>
      <c r="F32" s="52"/>
      <c r="G32" s="106">
        <f t="shared" si="1"/>
        <v>0</v>
      </c>
      <c r="H32" s="151"/>
      <c r="I32" s="102"/>
      <c r="J32" s="102"/>
      <c r="K32" s="102"/>
      <c r="L32" s="102"/>
      <c r="M32" s="102"/>
      <c r="N32" s="102"/>
      <c r="O32" s="102"/>
      <c r="P32" s="102"/>
      <c r="Q32" s="102"/>
      <c r="R32" s="102"/>
      <c r="S32" s="102"/>
      <c r="T32" s="102"/>
      <c r="U32" s="102"/>
      <c r="V32" s="102"/>
    </row>
    <row r="33" spans="1:22" ht="14.1" customHeight="1">
      <c r="A33" s="102"/>
      <c r="B33" s="93" t="s">
        <v>219</v>
      </c>
      <c r="C33" s="52"/>
      <c r="D33" s="52"/>
      <c r="E33" s="53"/>
      <c r="F33" s="52"/>
      <c r="G33" s="106">
        <f t="shared" si="1"/>
        <v>0</v>
      </c>
      <c r="H33" s="151"/>
      <c r="I33" s="102"/>
      <c r="J33" s="102"/>
      <c r="K33" s="102"/>
      <c r="L33" s="102"/>
      <c r="M33" s="102"/>
      <c r="N33" s="102"/>
      <c r="O33" s="102"/>
      <c r="P33" s="102"/>
      <c r="Q33" s="102"/>
      <c r="R33" s="102"/>
      <c r="S33" s="102"/>
      <c r="T33" s="102"/>
      <c r="U33" s="102"/>
      <c r="V33" s="102"/>
    </row>
    <row r="34" spans="1:22" ht="14.1" customHeight="1">
      <c r="A34" s="102"/>
      <c r="B34" s="32" t="s">
        <v>250</v>
      </c>
      <c r="C34" s="33"/>
      <c r="D34" s="33"/>
      <c r="E34" s="34"/>
      <c r="F34" s="61"/>
      <c r="G34" s="107">
        <f>SUM(G21:G33)</f>
        <v>0</v>
      </c>
      <c r="H34" s="151"/>
      <c r="I34" s="102"/>
      <c r="J34" s="102"/>
      <c r="K34" s="102"/>
      <c r="L34" s="102"/>
      <c r="M34" s="102"/>
      <c r="N34" s="102"/>
      <c r="O34" s="102"/>
      <c r="P34" s="102"/>
      <c r="Q34" s="102"/>
      <c r="R34" s="102"/>
      <c r="S34" s="102"/>
      <c r="T34" s="102"/>
      <c r="U34" s="102"/>
      <c r="V34" s="102"/>
    </row>
    <row r="35" spans="1:22" ht="15">
      <c r="A35" s="102"/>
      <c r="B35" s="100" t="s">
        <v>288</v>
      </c>
      <c r="C35" s="679" t="s">
        <v>248</v>
      </c>
      <c r="D35" s="680"/>
      <c r="E35" s="679" t="s">
        <v>249</v>
      </c>
      <c r="F35" s="680"/>
      <c r="G35" s="108" t="s">
        <v>250</v>
      </c>
      <c r="H35" s="151"/>
      <c r="I35" s="102"/>
      <c r="J35" s="102"/>
      <c r="K35" s="102"/>
      <c r="L35" s="102"/>
      <c r="M35" s="102"/>
      <c r="N35" s="102"/>
      <c r="O35" s="102"/>
      <c r="P35" s="102"/>
      <c r="Q35" s="102"/>
      <c r="R35" s="102"/>
      <c r="S35" s="102"/>
      <c r="T35" s="102"/>
      <c r="U35" s="102"/>
      <c r="V35" s="102"/>
    </row>
    <row r="36" spans="1:22" ht="14.1" customHeight="1">
      <c r="A36" s="102"/>
      <c r="B36" s="96" t="s">
        <v>131</v>
      </c>
      <c r="C36" s="54"/>
      <c r="D36" s="62" t="s">
        <v>276</v>
      </c>
      <c r="E36" s="53"/>
      <c r="F36" s="62" t="s">
        <v>277</v>
      </c>
      <c r="G36" s="106">
        <f t="shared" ref="G36:G41" si="2">ROUND(E36*C36,2)</f>
        <v>0</v>
      </c>
      <c r="H36" s="151"/>
      <c r="I36" s="102"/>
      <c r="J36" s="102"/>
      <c r="K36" s="102"/>
      <c r="L36" s="102"/>
      <c r="M36" s="102"/>
      <c r="N36" s="102"/>
      <c r="O36" s="102"/>
      <c r="P36" s="102"/>
      <c r="Q36" s="102"/>
      <c r="R36" s="102"/>
      <c r="S36" s="102"/>
      <c r="T36" s="102"/>
      <c r="U36" s="102"/>
      <c r="V36" s="102"/>
    </row>
    <row r="37" spans="1:22" ht="14.1" customHeight="1">
      <c r="A37" s="102"/>
      <c r="B37" s="96" t="s">
        <v>289</v>
      </c>
      <c r="C37" s="54"/>
      <c r="D37" s="62" t="s">
        <v>276</v>
      </c>
      <c r="E37" s="53"/>
      <c r="F37" s="62" t="s">
        <v>277</v>
      </c>
      <c r="G37" s="106">
        <f t="shared" si="2"/>
        <v>0</v>
      </c>
      <c r="H37" s="151"/>
      <c r="I37" s="102"/>
      <c r="J37" s="102"/>
      <c r="K37" s="102"/>
      <c r="L37" s="102"/>
      <c r="M37" s="102"/>
      <c r="N37" s="102"/>
      <c r="O37" s="102"/>
      <c r="P37" s="102"/>
      <c r="Q37" s="102"/>
      <c r="R37" s="102"/>
      <c r="S37" s="102"/>
      <c r="T37" s="102"/>
      <c r="U37" s="102"/>
      <c r="V37" s="102"/>
    </row>
    <row r="38" spans="1:22" ht="14.1" customHeight="1">
      <c r="A38" s="102"/>
      <c r="B38" s="160" t="s">
        <v>187</v>
      </c>
      <c r="C38" s="54"/>
      <c r="D38" s="161" t="s">
        <v>276</v>
      </c>
      <c r="E38" s="53"/>
      <c r="F38" s="161" t="s">
        <v>277</v>
      </c>
      <c r="G38" s="106">
        <f t="shared" si="2"/>
        <v>0</v>
      </c>
      <c r="H38" s="151"/>
      <c r="I38" s="102"/>
      <c r="J38" s="102"/>
      <c r="K38" s="102"/>
      <c r="L38" s="102"/>
      <c r="M38" s="102"/>
      <c r="N38" s="102"/>
      <c r="O38" s="102"/>
      <c r="P38" s="102"/>
      <c r="Q38" s="102"/>
      <c r="R38" s="102"/>
      <c r="S38" s="102"/>
      <c r="T38" s="102"/>
      <c r="U38" s="102"/>
      <c r="V38" s="102"/>
    </row>
    <row r="39" spans="1:22" ht="14.1" customHeight="1">
      <c r="A39" s="102"/>
      <c r="B39" s="160" t="s">
        <v>188</v>
      </c>
      <c r="C39" s="54"/>
      <c r="D39" s="161" t="s">
        <v>276</v>
      </c>
      <c r="E39" s="53"/>
      <c r="F39" s="161" t="s">
        <v>277</v>
      </c>
      <c r="G39" s="106">
        <f t="shared" si="2"/>
        <v>0</v>
      </c>
      <c r="H39" s="151"/>
      <c r="I39" s="102"/>
      <c r="J39" s="102"/>
      <c r="K39" s="102"/>
      <c r="L39" s="102"/>
      <c r="M39" s="102"/>
      <c r="N39" s="102"/>
      <c r="O39" s="102"/>
      <c r="P39" s="102"/>
      <c r="Q39" s="102"/>
      <c r="R39" s="102"/>
      <c r="S39" s="102"/>
      <c r="T39" s="102"/>
      <c r="U39" s="102"/>
      <c r="V39" s="102"/>
    </row>
    <row r="40" spans="1:22" ht="14.1" customHeight="1">
      <c r="A40" s="102"/>
      <c r="B40" s="93" t="s">
        <v>219</v>
      </c>
      <c r="C40" s="54"/>
      <c r="D40" s="54"/>
      <c r="E40" s="53"/>
      <c r="F40" s="54"/>
      <c r="G40" s="106">
        <f t="shared" si="2"/>
        <v>0</v>
      </c>
      <c r="H40" s="151"/>
      <c r="I40" s="102"/>
      <c r="J40" s="102"/>
      <c r="K40" s="102"/>
      <c r="L40" s="102"/>
      <c r="M40" s="102"/>
      <c r="N40" s="102"/>
      <c r="O40" s="102"/>
      <c r="P40" s="102"/>
      <c r="Q40" s="102"/>
      <c r="R40" s="102"/>
      <c r="S40" s="102"/>
      <c r="T40" s="102"/>
      <c r="U40" s="102"/>
      <c r="V40" s="102"/>
    </row>
    <row r="41" spans="1:22" ht="14.1" customHeight="1">
      <c r="A41" s="102"/>
      <c r="B41" s="93" t="s">
        <v>219</v>
      </c>
      <c r="C41" s="54"/>
      <c r="D41" s="54"/>
      <c r="E41" s="53"/>
      <c r="F41" s="54"/>
      <c r="G41" s="106">
        <f t="shared" si="2"/>
        <v>0</v>
      </c>
      <c r="H41" s="151"/>
      <c r="I41" s="102"/>
      <c r="J41" s="102"/>
      <c r="K41" s="102"/>
      <c r="L41" s="102"/>
      <c r="M41" s="102"/>
      <c r="N41" s="102"/>
      <c r="O41" s="102"/>
      <c r="P41" s="102"/>
      <c r="Q41" s="102"/>
      <c r="R41" s="102"/>
      <c r="S41" s="102"/>
      <c r="T41" s="102"/>
      <c r="U41" s="102"/>
      <c r="V41" s="102"/>
    </row>
    <row r="42" spans="1:22" ht="14.1" customHeight="1">
      <c r="A42" s="102"/>
      <c r="B42" s="35" t="s">
        <v>250</v>
      </c>
      <c r="C42" s="36"/>
      <c r="D42" s="36"/>
      <c r="E42" s="36"/>
      <c r="F42" s="63"/>
      <c r="G42" s="83">
        <f>SUM(G36:G41)</f>
        <v>0</v>
      </c>
      <c r="H42" s="151"/>
      <c r="I42" s="102"/>
      <c r="J42" s="102"/>
      <c r="K42" s="102"/>
      <c r="L42" s="102"/>
      <c r="M42" s="102"/>
      <c r="N42" s="102"/>
      <c r="O42" s="102"/>
      <c r="P42" s="102"/>
      <c r="Q42" s="102"/>
      <c r="R42" s="102"/>
      <c r="S42" s="102"/>
      <c r="T42" s="102"/>
      <c r="U42" s="102"/>
      <c r="V42" s="102"/>
    </row>
    <row r="43" spans="1:22" ht="15">
      <c r="A43" s="102"/>
      <c r="B43" s="100" t="s">
        <v>290</v>
      </c>
      <c r="C43" s="679" t="s">
        <v>248</v>
      </c>
      <c r="D43" s="680"/>
      <c r="E43" s="679" t="s">
        <v>249</v>
      </c>
      <c r="F43" s="680"/>
      <c r="G43" s="108" t="s">
        <v>250</v>
      </c>
      <c r="H43" s="151"/>
      <c r="I43" s="102"/>
      <c r="J43" s="102"/>
      <c r="K43" s="102"/>
      <c r="L43" s="102"/>
      <c r="M43" s="102"/>
      <c r="N43" s="102"/>
      <c r="O43" s="102"/>
      <c r="P43" s="102"/>
      <c r="Q43" s="102"/>
      <c r="R43" s="102"/>
      <c r="S43" s="102"/>
      <c r="T43" s="102"/>
      <c r="U43" s="102"/>
      <c r="V43" s="102"/>
    </row>
    <row r="44" spans="1:22" ht="14.1" customHeight="1">
      <c r="A44" s="102"/>
      <c r="B44" s="96" t="s">
        <v>291</v>
      </c>
      <c r="C44" s="54"/>
      <c r="D44" s="62" t="s">
        <v>258</v>
      </c>
      <c r="E44" s="53"/>
      <c r="F44" s="62" t="s">
        <v>259</v>
      </c>
      <c r="G44" s="106">
        <f t="shared" ref="G44:G52" si="3">ROUND(E44*C44,2)</f>
        <v>0</v>
      </c>
      <c r="H44" s="151"/>
      <c r="I44" s="102"/>
      <c r="J44" s="102"/>
      <c r="K44" s="102"/>
      <c r="L44" s="102"/>
      <c r="M44" s="102"/>
      <c r="N44" s="102"/>
      <c r="O44" s="102"/>
      <c r="P44" s="102"/>
      <c r="Q44" s="102"/>
      <c r="R44" s="102"/>
      <c r="S44" s="102"/>
      <c r="T44" s="102"/>
      <c r="U44" s="102"/>
      <c r="V44" s="102"/>
    </row>
    <row r="45" spans="1:22" ht="14.1" customHeight="1">
      <c r="A45" s="102"/>
      <c r="B45" s="96" t="s">
        <v>225</v>
      </c>
      <c r="C45" s="54"/>
      <c r="D45" s="62" t="s">
        <v>258</v>
      </c>
      <c r="E45" s="53"/>
      <c r="F45" s="62" t="s">
        <v>259</v>
      </c>
      <c r="G45" s="106">
        <f t="shared" si="3"/>
        <v>0</v>
      </c>
      <c r="H45" s="151"/>
      <c r="I45" s="102"/>
      <c r="J45" s="102"/>
      <c r="K45" s="102"/>
      <c r="L45" s="102"/>
      <c r="M45" s="102"/>
      <c r="N45" s="102"/>
      <c r="O45" s="102"/>
      <c r="P45" s="102"/>
      <c r="Q45" s="102"/>
      <c r="R45" s="102"/>
      <c r="S45" s="102"/>
      <c r="T45" s="102"/>
      <c r="U45" s="102"/>
      <c r="V45" s="102"/>
    </row>
    <row r="46" spans="1:22" ht="14.1" customHeight="1">
      <c r="A46" s="102"/>
      <c r="B46" s="96" t="s">
        <v>226</v>
      </c>
      <c r="C46" s="54"/>
      <c r="D46" s="62" t="s">
        <v>261</v>
      </c>
      <c r="E46" s="53"/>
      <c r="F46" s="62" t="s">
        <v>262</v>
      </c>
      <c r="G46" s="106">
        <f t="shared" si="3"/>
        <v>0</v>
      </c>
      <c r="H46" s="151"/>
      <c r="I46" s="102"/>
      <c r="J46" s="102"/>
      <c r="K46" s="102"/>
      <c r="L46" s="102"/>
      <c r="M46" s="102"/>
      <c r="N46" s="102"/>
      <c r="O46" s="102"/>
      <c r="P46" s="102"/>
      <c r="Q46" s="102"/>
      <c r="R46" s="102"/>
      <c r="S46" s="102"/>
      <c r="T46" s="102"/>
      <c r="U46" s="102"/>
      <c r="V46" s="102"/>
    </row>
    <row r="47" spans="1:22" ht="14.1" customHeight="1">
      <c r="A47" s="102"/>
      <c r="B47" s="96" t="s">
        <v>292</v>
      </c>
      <c r="C47" s="54"/>
      <c r="D47" s="62" t="s">
        <v>258</v>
      </c>
      <c r="E47" s="53"/>
      <c r="F47" s="62" t="s">
        <v>259</v>
      </c>
      <c r="G47" s="106">
        <f t="shared" si="3"/>
        <v>0</v>
      </c>
      <c r="H47" s="151"/>
      <c r="I47" s="102"/>
      <c r="J47" s="102"/>
      <c r="K47" s="102"/>
      <c r="L47" s="102"/>
      <c r="M47" s="102"/>
      <c r="N47" s="102"/>
      <c r="O47" s="102"/>
      <c r="P47" s="102"/>
      <c r="Q47" s="102"/>
      <c r="R47" s="102"/>
      <c r="S47" s="102"/>
      <c r="T47" s="102"/>
      <c r="U47" s="102"/>
      <c r="V47" s="102"/>
    </row>
    <row r="48" spans="1:22" ht="14.1" customHeight="1">
      <c r="A48" s="102"/>
      <c r="B48" s="96" t="s">
        <v>293</v>
      </c>
      <c r="C48" s="54"/>
      <c r="D48" s="62" t="s">
        <v>261</v>
      </c>
      <c r="E48" s="53"/>
      <c r="F48" s="62" t="s">
        <v>262</v>
      </c>
      <c r="G48" s="106">
        <f t="shared" si="3"/>
        <v>0</v>
      </c>
      <c r="H48" s="151"/>
      <c r="I48" s="102"/>
      <c r="J48" s="102"/>
      <c r="K48" s="102"/>
      <c r="L48" s="102"/>
      <c r="M48" s="102"/>
      <c r="N48" s="102"/>
      <c r="O48" s="102"/>
      <c r="P48" s="102"/>
      <c r="Q48" s="102"/>
      <c r="R48" s="102"/>
      <c r="S48" s="102"/>
      <c r="T48" s="102"/>
      <c r="U48" s="102"/>
      <c r="V48" s="102"/>
    </row>
    <row r="49" spans="1:22" ht="14.1" customHeight="1">
      <c r="A49" s="102"/>
      <c r="B49" s="160" t="s">
        <v>189</v>
      </c>
      <c r="C49" s="54"/>
      <c r="D49" s="161" t="s">
        <v>258</v>
      </c>
      <c r="E49" s="53"/>
      <c r="F49" s="161" t="s">
        <v>259</v>
      </c>
      <c r="G49" s="106">
        <f>ROUND(E49*C49,2)</f>
        <v>0</v>
      </c>
      <c r="H49" s="151"/>
      <c r="I49" s="102"/>
      <c r="J49" s="102"/>
      <c r="K49" s="102"/>
      <c r="L49" s="102"/>
      <c r="M49" s="102"/>
      <c r="N49" s="102"/>
      <c r="O49" s="102"/>
      <c r="P49" s="102"/>
      <c r="Q49" s="102"/>
      <c r="R49" s="102"/>
      <c r="S49" s="102"/>
      <c r="T49" s="102"/>
      <c r="U49" s="102"/>
      <c r="V49" s="102"/>
    </row>
    <row r="50" spans="1:22" ht="14.1" customHeight="1">
      <c r="A50" s="102"/>
      <c r="B50" s="160" t="s">
        <v>190</v>
      </c>
      <c r="C50" s="54"/>
      <c r="D50" s="161" t="s">
        <v>258</v>
      </c>
      <c r="E50" s="53"/>
      <c r="F50" s="161" t="s">
        <v>259</v>
      </c>
      <c r="G50" s="106">
        <f>ROUND(E50*C50,2)</f>
        <v>0</v>
      </c>
      <c r="H50" s="151"/>
      <c r="I50" s="102"/>
      <c r="J50" s="102"/>
      <c r="K50" s="102"/>
      <c r="L50" s="102"/>
      <c r="M50" s="102"/>
      <c r="N50" s="102"/>
      <c r="O50" s="102"/>
      <c r="P50" s="102"/>
      <c r="Q50" s="102"/>
      <c r="R50" s="102"/>
      <c r="S50" s="102"/>
      <c r="T50" s="102"/>
      <c r="U50" s="102"/>
      <c r="V50" s="102"/>
    </row>
    <row r="51" spans="1:22" ht="14.1" customHeight="1">
      <c r="A51" s="102"/>
      <c r="B51" s="93" t="s">
        <v>219</v>
      </c>
      <c r="C51" s="54"/>
      <c r="D51" s="54"/>
      <c r="E51" s="53"/>
      <c r="F51" s="54"/>
      <c r="G51" s="106">
        <f t="shared" si="3"/>
        <v>0</v>
      </c>
      <c r="H51" s="151"/>
      <c r="I51" s="102"/>
      <c r="J51" s="102"/>
      <c r="K51" s="102"/>
      <c r="L51" s="102"/>
      <c r="M51" s="102"/>
      <c r="N51" s="102"/>
      <c r="O51" s="102"/>
      <c r="P51" s="102"/>
      <c r="Q51" s="102"/>
      <c r="R51" s="102"/>
      <c r="S51" s="102"/>
      <c r="T51" s="102"/>
      <c r="U51" s="102"/>
      <c r="V51" s="102"/>
    </row>
    <row r="52" spans="1:22" ht="14.1" customHeight="1">
      <c r="A52" s="102"/>
      <c r="B52" s="93" t="s">
        <v>219</v>
      </c>
      <c r="C52" s="54"/>
      <c r="D52" s="54"/>
      <c r="E52" s="53"/>
      <c r="F52" s="54"/>
      <c r="G52" s="106">
        <f t="shared" si="3"/>
        <v>0</v>
      </c>
      <c r="H52" s="151"/>
      <c r="I52" s="102"/>
      <c r="J52" s="102"/>
      <c r="K52" s="102"/>
      <c r="L52" s="102"/>
      <c r="M52" s="102"/>
      <c r="N52" s="102"/>
      <c r="O52" s="102"/>
      <c r="P52" s="102"/>
      <c r="Q52" s="102"/>
      <c r="R52" s="102"/>
      <c r="S52" s="102"/>
      <c r="T52" s="102"/>
      <c r="U52" s="102"/>
      <c r="V52" s="102"/>
    </row>
    <row r="53" spans="1:22" ht="14.1" customHeight="1">
      <c r="A53" s="102"/>
      <c r="B53" s="35" t="s">
        <v>250</v>
      </c>
      <c r="C53" s="36"/>
      <c r="D53" s="36"/>
      <c r="E53" s="36"/>
      <c r="F53" s="63"/>
      <c r="G53" s="84">
        <f>SUM(G44:G52)</f>
        <v>0</v>
      </c>
      <c r="H53" s="151"/>
      <c r="I53" s="102"/>
      <c r="J53" s="102"/>
      <c r="K53" s="102"/>
      <c r="L53" s="102"/>
      <c r="M53" s="102"/>
      <c r="N53" s="102"/>
      <c r="O53" s="102"/>
      <c r="P53" s="102"/>
      <c r="Q53" s="102"/>
      <c r="R53" s="102"/>
      <c r="S53" s="102"/>
      <c r="T53" s="102"/>
      <c r="U53" s="102"/>
      <c r="V53" s="102"/>
    </row>
    <row r="54" spans="1:22" ht="15">
      <c r="A54" s="102"/>
      <c r="B54" s="100" t="s">
        <v>353</v>
      </c>
      <c r="C54" s="679" t="s">
        <v>248</v>
      </c>
      <c r="D54" s="680"/>
      <c r="E54" s="679" t="s">
        <v>249</v>
      </c>
      <c r="F54" s="680"/>
      <c r="G54" s="108" t="s">
        <v>250</v>
      </c>
      <c r="H54" s="151"/>
      <c r="I54" s="102"/>
      <c r="J54" s="102"/>
      <c r="K54" s="102"/>
      <c r="L54" s="102"/>
      <c r="M54" s="102"/>
      <c r="N54" s="102"/>
      <c r="O54" s="102"/>
      <c r="P54" s="102"/>
      <c r="Q54" s="102"/>
      <c r="R54" s="102"/>
      <c r="S54" s="102"/>
      <c r="T54" s="102"/>
      <c r="U54" s="102"/>
      <c r="V54" s="102"/>
    </row>
    <row r="55" spans="1:22" ht="14.1" customHeight="1">
      <c r="A55" s="102"/>
      <c r="B55" s="96" t="s">
        <v>95</v>
      </c>
      <c r="C55" s="54"/>
      <c r="D55" s="62" t="s">
        <v>276</v>
      </c>
      <c r="E55" s="53"/>
      <c r="F55" s="62" t="s">
        <v>277</v>
      </c>
      <c r="G55" s="106">
        <f t="shared" ref="G55:G68" si="4">ROUND(E55*C55,2)</f>
        <v>0</v>
      </c>
      <c r="H55" s="151"/>
      <c r="I55" s="102"/>
      <c r="J55" s="102"/>
      <c r="K55" s="102"/>
      <c r="L55" s="102"/>
      <c r="M55" s="102"/>
      <c r="N55" s="102"/>
      <c r="O55" s="102"/>
      <c r="P55" s="102"/>
      <c r="Q55" s="102"/>
      <c r="R55" s="102"/>
      <c r="S55" s="102"/>
      <c r="T55" s="102"/>
      <c r="U55" s="102"/>
      <c r="V55" s="102"/>
    </row>
    <row r="56" spans="1:22" ht="14.1" customHeight="1">
      <c r="A56" s="102"/>
      <c r="B56" s="96" t="s">
        <v>96</v>
      </c>
      <c r="C56" s="54"/>
      <c r="D56" s="62" t="s">
        <v>276</v>
      </c>
      <c r="E56" s="53"/>
      <c r="F56" s="62" t="s">
        <v>277</v>
      </c>
      <c r="G56" s="106">
        <f t="shared" si="4"/>
        <v>0</v>
      </c>
      <c r="H56" s="151"/>
      <c r="I56" s="102"/>
      <c r="J56" s="102"/>
      <c r="K56" s="102"/>
      <c r="L56" s="102"/>
      <c r="M56" s="102"/>
      <c r="N56" s="102"/>
      <c r="O56" s="102"/>
      <c r="P56" s="102"/>
      <c r="Q56" s="102"/>
      <c r="R56" s="102"/>
      <c r="S56" s="102"/>
      <c r="T56" s="102"/>
      <c r="U56" s="102"/>
      <c r="V56" s="102"/>
    </row>
    <row r="57" spans="1:22" ht="14.1" customHeight="1">
      <c r="A57" s="102"/>
      <c r="B57" s="96" t="s">
        <v>97</v>
      </c>
      <c r="C57" s="54"/>
      <c r="D57" s="62" t="s">
        <v>276</v>
      </c>
      <c r="E57" s="53"/>
      <c r="F57" s="62" t="s">
        <v>277</v>
      </c>
      <c r="G57" s="106">
        <f t="shared" si="4"/>
        <v>0</v>
      </c>
      <c r="H57" s="151"/>
      <c r="I57" s="102"/>
      <c r="J57" s="102"/>
      <c r="K57" s="102"/>
      <c r="L57" s="102"/>
      <c r="M57" s="102"/>
      <c r="N57" s="102"/>
      <c r="O57" s="102"/>
      <c r="P57" s="102"/>
      <c r="Q57" s="102"/>
      <c r="R57" s="102"/>
      <c r="S57" s="102"/>
      <c r="T57" s="102"/>
      <c r="U57" s="102"/>
      <c r="V57" s="102"/>
    </row>
    <row r="58" spans="1:22" ht="14.1" customHeight="1">
      <c r="A58" s="102"/>
      <c r="B58" s="96" t="s">
        <v>294</v>
      </c>
      <c r="C58" s="54"/>
      <c r="D58" s="62" t="s">
        <v>276</v>
      </c>
      <c r="E58" s="53"/>
      <c r="F58" s="62" t="s">
        <v>277</v>
      </c>
      <c r="G58" s="106">
        <f t="shared" si="4"/>
        <v>0</v>
      </c>
      <c r="H58" s="151"/>
      <c r="I58" s="102"/>
      <c r="J58" s="102"/>
      <c r="K58" s="102"/>
      <c r="L58" s="102"/>
      <c r="M58" s="102"/>
      <c r="N58" s="102"/>
      <c r="O58" s="102"/>
      <c r="P58" s="102"/>
      <c r="Q58" s="102"/>
      <c r="R58" s="102"/>
      <c r="S58" s="102"/>
      <c r="T58" s="102"/>
      <c r="U58" s="102"/>
      <c r="V58" s="102"/>
    </row>
    <row r="59" spans="1:22" ht="14.1" customHeight="1">
      <c r="A59" s="102"/>
      <c r="B59" s="96" t="s">
        <v>132</v>
      </c>
      <c r="C59" s="54"/>
      <c r="D59" s="62" t="s">
        <v>258</v>
      </c>
      <c r="E59" s="53"/>
      <c r="F59" s="62" t="s">
        <v>259</v>
      </c>
      <c r="G59" s="106">
        <f t="shared" si="4"/>
        <v>0</v>
      </c>
      <c r="H59" s="151"/>
      <c r="I59" s="102"/>
      <c r="J59" s="102"/>
      <c r="K59" s="102"/>
      <c r="L59" s="102"/>
      <c r="M59" s="102"/>
      <c r="N59" s="102"/>
      <c r="O59" s="102"/>
      <c r="P59" s="102"/>
      <c r="Q59" s="102"/>
      <c r="R59" s="102"/>
      <c r="S59" s="102"/>
      <c r="T59" s="102"/>
      <c r="U59" s="102"/>
      <c r="V59" s="102"/>
    </row>
    <row r="60" spans="1:22" ht="14.1" customHeight="1">
      <c r="A60" s="102"/>
      <c r="B60" s="96" t="s">
        <v>133</v>
      </c>
      <c r="C60" s="54"/>
      <c r="D60" s="62" t="s">
        <v>276</v>
      </c>
      <c r="E60" s="53"/>
      <c r="F60" s="62" t="s">
        <v>277</v>
      </c>
      <c r="G60" s="106">
        <f t="shared" si="4"/>
        <v>0</v>
      </c>
      <c r="H60" s="151"/>
      <c r="I60" s="102"/>
      <c r="J60" s="102"/>
      <c r="K60" s="102"/>
      <c r="L60" s="102"/>
      <c r="M60" s="102"/>
      <c r="N60" s="102"/>
      <c r="O60" s="102"/>
      <c r="P60" s="102"/>
      <c r="Q60" s="102"/>
      <c r="R60" s="102"/>
      <c r="S60" s="102"/>
      <c r="T60" s="102"/>
      <c r="U60" s="102"/>
      <c r="V60" s="102"/>
    </row>
    <row r="61" spans="1:22" ht="14.1" customHeight="1">
      <c r="A61" s="102"/>
      <c r="B61" s="96" t="s">
        <v>134</v>
      </c>
      <c r="C61" s="54"/>
      <c r="D61" s="62" t="s">
        <v>276</v>
      </c>
      <c r="E61" s="53"/>
      <c r="F61" s="62" t="s">
        <v>277</v>
      </c>
      <c r="G61" s="106">
        <f t="shared" si="4"/>
        <v>0</v>
      </c>
      <c r="H61" s="151"/>
      <c r="I61" s="102"/>
      <c r="J61" s="102"/>
      <c r="K61" s="102"/>
      <c r="L61" s="102"/>
      <c r="M61" s="102"/>
      <c r="N61" s="102"/>
      <c r="O61" s="102"/>
      <c r="P61" s="102"/>
      <c r="Q61" s="102"/>
      <c r="R61" s="102"/>
      <c r="S61" s="102"/>
      <c r="T61" s="102"/>
      <c r="U61" s="102"/>
      <c r="V61" s="102"/>
    </row>
    <row r="62" spans="1:22" ht="14.1" customHeight="1">
      <c r="A62" s="102"/>
      <c r="B62" s="96" t="s">
        <v>107</v>
      </c>
      <c r="C62" s="54"/>
      <c r="D62" s="62" t="s">
        <v>276</v>
      </c>
      <c r="E62" s="53"/>
      <c r="F62" s="62" t="s">
        <v>277</v>
      </c>
      <c r="G62" s="106">
        <f t="shared" si="4"/>
        <v>0</v>
      </c>
      <c r="H62" s="151"/>
      <c r="I62" s="102"/>
      <c r="J62" s="102"/>
      <c r="K62" s="102"/>
      <c r="L62" s="102"/>
      <c r="M62" s="102"/>
      <c r="N62" s="102"/>
      <c r="O62" s="102"/>
      <c r="P62" s="102"/>
      <c r="Q62" s="102"/>
      <c r="R62" s="102"/>
      <c r="S62" s="102"/>
      <c r="T62" s="102"/>
      <c r="U62" s="102"/>
      <c r="V62" s="102"/>
    </row>
    <row r="63" spans="1:22" ht="14.1" customHeight="1">
      <c r="A63" s="102"/>
      <c r="B63" s="96" t="s">
        <v>135</v>
      </c>
      <c r="C63" s="54"/>
      <c r="D63" s="62" t="s">
        <v>276</v>
      </c>
      <c r="E63" s="53"/>
      <c r="F63" s="62" t="s">
        <v>277</v>
      </c>
      <c r="G63" s="106">
        <f t="shared" si="4"/>
        <v>0</v>
      </c>
      <c r="H63" s="151"/>
      <c r="I63" s="102"/>
      <c r="J63" s="102"/>
      <c r="K63" s="102"/>
      <c r="L63" s="102"/>
      <c r="M63" s="102"/>
      <c r="N63" s="102"/>
      <c r="O63" s="102"/>
      <c r="P63" s="102"/>
      <c r="Q63" s="102"/>
      <c r="R63" s="102"/>
      <c r="S63" s="102"/>
      <c r="T63" s="102"/>
      <c r="U63" s="102"/>
      <c r="V63" s="102"/>
    </row>
    <row r="64" spans="1:22" ht="14.1" customHeight="1">
      <c r="A64" s="102"/>
      <c r="B64" s="160" t="s">
        <v>191</v>
      </c>
      <c r="C64" s="54"/>
      <c r="D64" s="161" t="s">
        <v>276</v>
      </c>
      <c r="E64" s="53"/>
      <c r="F64" s="161" t="s">
        <v>277</v>
      </c>
      <c r="G64" s="106">
        <f>ROUND(E64*C64,2)</f>
        <v>0</v>
      </c>
      <c r="H64" s="151"/>
      <c r="I64" s="102"/>
      <c r="J64" s="102"/>
      <c r="K64" s="102"/>
      <c r="L64" s="102"/>
      <c r="M64" s="102"/>
      <c r="N64" s="102"/>
      <c r="O64" s="102"/>
      <c r="P64" s="102"/>
      <c r="Q64" s="102"/>
      <c r="R64" s="102"/>
      <c r="S64" s="102"/>
      <c r="T64" s="102"/>
      <c r="U64" s="102"/>
      <c r="V64" s="102"/>
    </row>
    <row r="65" spans="1:22" ht="14.1" customHeight="1">
      <c r="A65" s="102"/>
      <c r="B65" s="160" t="s">
        <v>192</v>
      </c>
      <c r="C65" s="54"/>
      <c r="D65" s="161" t="s">
        <v>276</v>
      </c>
      <c r="E65" s="53"/>
      <c r="F65" s="161" t="s">
        <v>277</v>
      </c>
      <c r="G65" s="106">
        <f>ROUND(E65*C65,2)</f>
        <v>0</v>
      </c>
      <c r="H65" s="151"/>
      <c r="I65" s="102"/>
      <c r="J65" s="102"/>
      <c r="K65" s="102"/>
      <c r="L65" s="102"/>
      <c r="M65" s="102"/>
      <c r="N65" s="102"/>
      <c r="O65" s="102"/>
      <c r="P65" s="102"/>
      <c r="Q65" s="102"/>
      <c r="R65" s="102"/>
      <c r="S65" s="102"/>
      <c r="T65" s="102"/>
      <c r="U65" s="102"/>
      <c r="V65" s="102"/>
    </row>
    <row r="66" spans="1:22" ht="14.1" customHeight="1">
      <c r="A66" s="102"/>
      <c r="B66" s="93" t="s">
        <v>219</v>
      </c>
      <c r="C66" s="54"/>
      <c r="D66" s="54"/>
      <c r="E66" s="53"/>
      <c r="F66" s="54"/>
      <c r="G66" s="106">
        <f t="shared" si="4"/>
        <v>0</v>
      </c>
      <c r="H66" s="151"/>
      <c r="I66" s="102"/>
      <c r="J66" s="102"/>
      <c r="K66" s="102"/>
      <c r="L66" s="102"/>
      <c r="M66" s="102"/>
      <c r="N66" s="102"/>
      <c r="O66" s="102"/>
      <c r="P66" s="102"/>
      <c r="Q66" s="102"/>
      <c r="R66" s="102"/>
      <c r="S66" s="102"/>
      <c r="T66" s="102"/>
      <c r="U66" s="102"/>
      <c r="V66" s="102"/>
    </row>
    <row r="67" spans="1:22" ht="14.1" customHeight="1">
      <c r="A67" s="102"/>
      <c r="B67" s="93" t="s">
        <v>219</v>
      </c>
      <c r="C67" s="54"/>
      <c r="D67" s="54"/>
      <c r="E67" s="53"/>
      <c r="F67" s="54"/>
      <c r="G67" s="106">
        <f t="shared" si="4"/>
        <v>0</v>
      </c>
      <c r="H67" s="151"/>
      <c r="I67" s="102"/>
      <c r="J67" s="102"/>
      <c r="K67" s="102"/>
      <c r="L67" s="102"/>
      <c r="M67" s="102"/>
      <c r="N67" s="102"/>
      <c r="O67" s="102"/>
      <c r="P67" s="102"/>
      <c r="Q67" s="102"/>
      <c r="R67" s="102"/>
      <c r="S67" s="102"/>
      <c r="T67" s="102"/>
      <c r="U67" s="102"/>
      <c r="V67" s="102"/>
    </row>
    <row r="68" spans="1:22" ht="14.1" customHeight="1">
      <c r="A68" s="102"/>
      <c r="B68" s="93" t="s">
        <v>219</v>
      </c>
      <c r="C68" s="54"/>
      <c r="D68" s="54"/>
      <c r="E68" s="53"/>
      <c r="F68" s="54"/>
      <c r="G68" s="106">
        <f t="shared" si="4"/>
        <v>0</v>
      </c>
      <c r="H68" s="151"/>
      <c r="I68" s="102"/>
      <c r="J68" s="102"/>
      <c r="K68" s="102"/>
      <c r="L68" s="102"/>
      <c r="M68" s="102"/>
      <c r="N68" s="102"/>
      <c r="O68" s="102"/>
      <c r="P68" s="102"/>
      <c r="Q68" s="102"/>
      <c r="R68" s="102"/>
      <c r="S68" s="102"/>
      <c r="T68" s="102"/>
      <c r="U68" s="102"/>
      <c r="V68" s="102"/>
    </row>
    <row r="69" spans="1:22" ht="14.1" customHeight="1">
      <c r="A69" s="102"/>
      <c r="B69" s="35" t="s">
        <v>250</v>
      </c>
      <c r="C69" s="36"/>
      <c r="D69" s="36"/>
      <c r="E69" s="37"/>
      <c r="F69" s="63"/>
      <c r="G69" s="84">
        <f>SUM(G55:G68)</f>
        <v>0</v>
      </c>
      <c r="H69" s="151"/>
      <c r="I69" s="102"/>
      <c r="J69" s="102"/>
      <c r="K69" s="102"/>
      <c r="L69" s="102"/>
      <c r="M69" s="102"/>
      <c r="N69" s="102"/>
      <c r="O69" s="102"/>
      <c r="P69" s="102"/>
      <c r="Q69" s="102"/>
      <c r="R69" s="102"/>
      <c r="S69" s="102"/>
      <c r="T69" s="102"/>
      <c r="U69" s="102"/>
      <c r="V69" s="102"/>
    </row>
    <row r="70" spans="1:22" ht="15">
      <c r="A70" s="102"/>
      <c r="B70" s="110" t="s">
        <v>354</v>
      </c>
      <c r="C70" s="679" t="s">
        <v>248</v>
      </c>
      <c r="D70" s="680"/>
      <c r="E70" s="679" t="s">
        <v>249</v>
      </c>
      <c r="F70" s="680"/>
      <c r="G70" s="108" t="s">
        <v>250</v>
      </c>
      <c r="H70" s="151"/>
      <c r="I70" s="102"/>
      <c r="J70" s="102"/>
      <c r="K70" s="102"/>
      <c r="L70" s="102"/>
      <c r="M70" s="102"/>
      <c r="N70" s="102"/>
      <c r="O70" s="102"/>
      <c r="P70" s="102"/>
      <c r="Q70" s="102"/>
      <c r="R70" s="102"/>
      <c r="S70" s="102"/>
      <c r="T70" s="102"/>
      <c r="U70" s="102"/>
      <c r="V70" s="102"/>
    </row>
    <row r="71" spans="1:22" ht="14.1" customHeight="1">
      <c r="A71" s="102"/>
      <c r="B71" s="111" t="s">
        <v>98</v>
      </c>
      <c r="C71" s="55"/>
      <c r="D71" s="64" t="s">
        <v>261</v>
      </c>
      <c r="E71" s="53"/>
      <c r="F71" s="64" t="s">
        <v>262</v>
      </c>
      <c r="G71" s="106">
        <f t="shared" ref="G71:G87" si="5">ROUND(E71*C71,2)</f>
        <v>0</v>
      </c>
      <c r="H71" s="151"/>
      <c r="I71" s="102"/>
      <c r="J71" s="102"/>
      <c r="K71" s="102"/>
      <c r="L71" s="102"/>
      <c r="M71" s="102"/>
      <c r="N71" s="102"/>
      <c r="O71" s="102"/>
      <c r="P71" s="102"/>
      <c r="Q71" s="102"/>
      <c r="R71" s="102"/>
      <c r="S71" s="102"/>
      <c r="T71" s="102"/>
      <c r="U71" s="102"/>
      <c r="V71" s="102"/>
    </row>
    <row r="72" spans="1:22" ht="14.1" customHeight="1">
      <c r="A72" s="102"/>
      <c r="B72" s="111" t="s">
        <v>99</v>
      </c>
      <c r="C72" s="55"/>
      <c r="D72" s="64" t="s">
        <v>261</v>
      </c>
      <c r="E72" s="53"/>
      <c r="F72" s="64" t="s">
        <v>262</v>
      </c>
      <c r="G72" s="106">
        <f t="shared" si="5"/>
        <v>0</v>
      </c>
      <c r="H72" s="151"/>
      <c r="I72" s="102"/>
      <c r="J72" s="102"/>
      <c r="K72" s="102"/>
      <c r="L72" s="102"/>
      <c r="M72" s="102"/>
      <c r="N72" s="102"/>
      <c r="O72" s="102"/>
      <c r="P72" s="102"/>
      <c r="Q72" s="102"/>
      <c r="R72" s="102"/>
      <c r="S72" s="102"/>
      <c r="T72" s="102"/>
      <c r="U72" s="102"/>
      <c r="V72" s="102"/>
    </row>
    <row r="73" spans="1:22" ht="14.1" customHeight="1">
      <c r="A73" s="102"/>
      <c r="B73" s="111" t="s">
        <v>100</v>
      </c>
      <c r="C73" s="55"/>
      <c r="D73" s="64" t="s">
        <v>258</v>
      </c>
      <c r="E73" s="53"/>
      <c r="F73" s="64" t="s">
        <v>259</v>
      </c>
      <c r="G73" s="106">
        <f t="shared" si="5"/>
        <v>0</v>
      </c>
      <c r="H73" s="151"/>
      <c r="I73" s="102"/>
      <c r="J73" s="102"/>
      <c r="K73" s="102"/>
      <c r="L73" s="102"/>
      <c r="M73" s="102"/>
      <c r="N73" s="102"/>
      <c r="O73" s="102"/>
      <c r="P73" s="102"/>
      <c r="Q73" s="102"/>
      <c r="R73" s="102"/>
      <c r="S73" s="102"/>
      <c r="T73" s="102"/>
      <c r="U73" s="102"/>
      <c r="V73" s="102"/>
    </row>
    <row r="74" spans="1:22" ht="14.1" customHeight="1">
      <c r="A74" s="102"/>
      <c r="B74" s="111" t="s">
        <v>101</v>
      </c>
      <c r="C74" s="55"/>
      <c r="D74" s="64" t="s">
        <v>258</v>
      </c>
      <c r="E74" s="53"/>
      <c r="F74" s="64" t="s">
        <v>259</v>
      </c>
      <c r="G74" s="106">
        <f t="shared" si="5"/>
        <v>0</v>
      </c>
      <c r="H74" s="151"/>
      <c r="I74" s="102"/>
      <c r="J74" s="102"/>
      <c r="K74" s="102"/>
      <c r="L74" s="102"/>
      <c r="M74" s="102"/>
      <c r="N74" s="102"/>
      <c r="O74" s="102"/>
      <c r="P74" s="102"/>
      <c r="Q74" s="102"/>
      <c r="R74" s="102"/>
      <c r="S74" s="102"/>
      <c r="T74" s="102"/>
      <c r="U74" s="102"/>
      <c r="V74" s="102"/>
    </row>
    <row r="75" spans="1:22" ht="14.1" customHeight="1">
      <c r="A75" s="102"/>
      <c r="B75" s="111" t="s">
        <v>102</v>
      </c>
      <c r="C75" s="55"/>
      <c r="D75" s="64" t="s">
        <v>258</v>
      </c>
      <c r="E75" s="53"/>
      <c r="F75" s="64" t="s">
        <v>259</v>
      </c>
      <c r="G75" s="106">
        <f t="shared" si="5"/>
        <v>0</v>
      </c>
      <c r="H75" s="151"/>
      <c r="I75" s="102"/>
      <c r="J75" s="102"/>
      <c r="K75" s="102"/>
      <c r="L75" s="102"/>
      <c r="M75" s="102"/>
      <c r="N75" s="102"/>
      <c r="O75" s="102"/>
      <c r="P75" s="102"/>
      <c r="Q75" s="102"/>
      <c r="R75" s="102"/>
      <c r="S75" s="102"/>
      <c r="T75" s="102"/>
      <c r="U75" s="102"/>
      <c r="V75" s="102"/>
    </row>
    <row r="76" spans="1:22" ht="14.1" customHeight="1">
      <c r="A76" s="102"/>
      <c r="B76" s="111" t="s">
        <v>103</v>
      </c>
      <c r="C76" s="55"/>
      <c r="D76" s="64" t="s">
        <v>258</v>
      </c>
      <c r="E76" s="53"/>
      <c r="F76" s="64" t="s">
        <v>259</v>
      </c>
      <c r="G76" s="106">
        <f t="shared" si="5"/>
        <v>0</v>
      </c>
      <c r="H76" s="151"/>
      <c r="I76" s="102"/>
      <c r="J76" s="102"/>
      <c r="K76" s="102"/>
      <c r="L76" s="102"/>
      <c r="M76" s="102"/>
      <c r="N76" s="102"/>
      <c r="O76" s="102"/>
      <c r="P76" s="102"/>
      <c r="Q76" s="102"/>
      <c r="R76" s="102"/>
      <c r="S76" s="102"/>
      <c r="T76" s="102"/>
      <c r="U76" s="102"/>
      <c r="V76" s="102"/>
    </row>
    <row r="77" spans="1:22" ht="14.1" customHeight="1">
      <c r="A77" s="102"/>
      <c r="B77" s="111" t="s">
        <v>104</v>
      </c>
      <c r="C77" s="55"/>
      <c r="D77" s="64" t="s">
        <v>258</v>
      </c>
      <c r="E77" s="53"/>
      <c r="F77" s="64" t="s">
        <v>259</v>
      </c>
      <c r="G77" s="106">
        <f t="shared" si="5"/>
        <v>0</v>
      </c>
      <c r="H77" s="151"/>
      <c r="I77" s="102"/>
      <c r="J77" s="102"/>
      <c r="K77" s="102"/>
      <c r="L77" s="102"/>
      <c r="M77" s="102"/>
      <c r="N77" s="102"/>
      <c r="O77" s="102"/>
      <c r="P77" s="102"/>
      <c r="Q77" s="102"/>
      <c r="R77" s="102"/>
      <c r="S77" s="102"/>
      <c r="T77" s="102"/>
      <c r="U77" s="102"/>
      <c r="V77" s="102"/>
    </row>
    <row r="78" spans="1:22" ht="14.1" customHeight="1">
      <c r="A78" s="102"/>
      <c r="B78" s="111" t="s">
        <v>105</v>
      </c>
      <c r="C78" s="55"/>
      <c r="D78" s="64" t="s">
        <v>258</v>
      </c>
      <c r="E78" s="53"/>
      <c r="F78" s="64" t="s">
        <v>259</v>
      </c>
      <c r="G78" s="106">
        <f t="shared" si="5"/>
        <v>0</v>
      </c>
      <c r="H78" s="151"/>
      <c r="I78" s="102"/>
      <c r="J78" s="102"/>
      <c r="K78" s="102"/>
      <c r="L78" s="102"/>
      <c r="M78" s="102"/>
      <c r="N78" s="102"/>
      <c r="O78" s="102"/>
      <c r="P78" s="102"/>
      <c r="Q78" s="102"/>
      <c r="R78" s="102"/>
      <c r="S78" s="102"/>
      <c r="T78" s="102"/>
      <c r="U78" s="102"/>
      <c r="V78" s="102"/>
    </row>
    <row r="79" spans="1:22" ht="14.1" customHeight="1">
      <c r="A79" s="102"/>
      <c r="B79" s="111" t="s">
        <v>295</v>
      </c>
      <c r="C79" s="55"/>
      <c r="D79" s="64" t="s">
        <v>258</v>
      </c>
      <c r="E79" s="53"/>
      <c r="F79" s="64" t="s">
        <v>259</v>
      </c>
      <c r="G79" s="106">
        <f t="shared" si="5"/>
        <v>0</v>
      </c>
      <c r="H79" s="151"/>
      <c r="I79" s="102"/>
      <c r="J79" s="102"/>
      <c r="K79" s="102"/>
      <c r="L79" s="102"/>
      <c r="M79" s="102"/>
      <c r="N79" s="102"/>
      <c r="O79" s="102"/>
      <c r="P79" s="102"/>
      <c r="Q79" s="102"/>
      <c r="R79" s="102"/>
      <c r="S79" s="102"/>
      <c r="T79" s="102"/>
      <c r="U79" s="102"/>
      <c r="V79" s="102"/>
    </row>
    <row r="80" spans="1:22" ht="14.1" customHeight="1">
      <c r="A80" s="102"/>
      <c r="B80" s="111" t="s">
        <v>136</v>
      </c>
      <c r="C80" s="55"/>
      <c r="D80" s="64" t="s">
        <v>258</v>
      </c>
      <c r="E80" s="53"/>
      <c r="F80" s="64" t="s">
        <v>259</v>
      </c>
      <c r="G80" s="106">
        <f t="shared" si="5"/>
        <v>0</v>
      </c>
      <c r="H80" s="151"/>
      <c r="I80" s="102"/>
      <c r="J80" s="102"/>
      <c r="K80" s="102"/>
      <c r="L80" s="102"/>
      <c r="M80" s="102"/>
      <c r="N80" s="102"/>
      <c r="O80" s="102"/>
      <c r="P80" s="102"/>
      <c r="Q80" s="102"/>
      <c r="R80" s="102"/>
      <c r="S80" s="102"/>
      <c r="T80" s="102"/>
      <c r="U80" s="102"/>
      <c r="V80" s="102"/>
    </row>
    <row r="81" spans="1:22" ht="14.1" customHeight="1">
      <c r="A81" s="102"/>
      <c r="B81" s="111" t="s">
        <v>296</v>
      </c>
      <c r="C81" s="55"/>
      <c r="D81" s="64" t="s">
        <v>258</v>
      </c>
      <c r="E81" s="53"/>
      <c r="F81" s="64" t="s">
        <v>259</v>
      </c>
      <c r="G81" s="106">
        <f t="shared" si="5"/>
        <v>0</v>
      </c>
      <c r="H81" s="151"/>
      <c r="I81" s="102"/>
      <c r="J81" s="102"/>
      <c r="K81" s="102"/>
      <c r="L81" s="102"/>
      <c r="M81" s="102"/>
      <c r="N81" s="102"/>
      <c r="O81" s="102"/>
      <c r="P81" s="102"/>
      <c r="Q81" s="102"/>
      <c r="R81" s="102"/>
      <c r="S81" s="102"/>
      <c r="T81" s="102"/>
      <c r="U81" s="102"/>
      <c r="V81" s="102"/>
    </row>
    <row r="82" spans="1:22" ht="14.1" customHeight="1">
      <c r="A82" s="102"/>
      <c r="B82" s="111" t="s">
        <v>106</v>
      </c>
      <c r="C82" s="55"/>
      <c r="D82" s="64" t="s">
        <v>258</v>
      </c>
      <c r="E82" s="53"/>
      <c r="F82" s="64" t="s">
        <v>259</v>
      </c>
      <c r="G82" s="106">
        <f t="shared" si="5"/>
        <v>0</v>
      </c>
      <c r="H82" s="151"/>
      <c r="I82" s="102"/>
      <c r="J82" s="102"/>
      <c r="K82" s="102"/>
      <c r="L82" s="102"/>
      <c r="M82" s="102"/>
      <c r="N82" s="102"/>
      <c r="O82" s="102"/>
      <c r="P82" s="102"/>
      <c r="Q82" s="102"/>
      <c r="R82" s="102"/>
      <c r="S82" s="102"/>
      <c r="T82" s="102"/>
      <c r="U82" s="102"/>
      <c r="V82" s="102"/>
    </row>
    <row r="83" spans="1:22" ht="14.1" customHeight="1">
      <c r="A83" s="102"/>
      <c r="B83" s="162" t="s">
        <v>193</v>
      </c>
      <c r="C83" s="55"/>
      <c r="D83" s="163" t="s">
        <v>258</v>
      </c>
      <c r="E83" s="53"/>
      <c r="F83" s="163" t="s">
        <v>259</v>
      </c>
      <c r="G83" s="106">
        <f t="shared" si="5"/>
        <v>0</v>
      </c>
      <c r="H83" s="151"/>
      <c r="I83" s="102"/>
      <c r="J83" s="102"/>
      <c r="K83" s="102"/>
      <c r="L83" s="102"/>
      <c r="M83" s="102"/>
      <c r="N83" s="102"/>
      <c r="O83" s="102"/>
      <c r="P83" s="102"/>
      <c r="Q83" s="102"/>
      <c r="R83" s="102"/>
      <c r="S83" s="102"/>
      <c r="T83" s="102"/>
      <c r="U83" s="102"/>
      <c r="V83" s="102"/>
    </row>
    <row r="84" spans="1:22" ht="14.1" customHeight="1">
      <c r="A84" s="102"/>
      <c r="B84" s="162" t="s">
        <v>194</v>
      </c>
      <c r="C84" s="55"/>
      <c r="D84" s="163" t="s">
        <v>261</v>
      </c>
      <c r="E84" s="53"/>
      <c r="F84" s="163" t="s">
        <v>262</v>
      </c>
      <c r="G84" s="106">
        <f t="shared" si="5"/>
        <v>0</v>
      </c>
      <c r="H84" s="151"/>
      <c r="I84" s="102"/>
      <c r="J84" s="102"/>
      <c r="K84" s="102"/>
      <c r="L84" s="102"/>
      <c r="M84" s="102"/>
      <c r="N84" s="102"/>
      <c r="O84" s="102"/>
      <c r="P84" s="102"/>
      <c r="Q84" s="102"/>
      <c r="R84" s="102"/>
      <c r="S84" s="102"/>
      <c r="T84" s="102"/>
      <c r="U84" s="102"/>
      <c r="V84" s="102"/>
    </row>
    <row r="85" spans="1:22" ht="14.1" customHeight="1">
      <c r="A85" s="102"/>
      <c r="B85" s="162" t="s">
        <v>195</v>
      </c>
      <c r="C85" s="55"/>
      <c r="D85" s="163" t="s">
        <v>258</v>
      </c>
      <c r="E85" s="53"/>
      <c r="F85" s="163" t="s">
        <v>259</v>
      </c>
      <c r="G85" s="106">
        <f t="shared" si="5"/>
        <v>0</v>
      </c>
      <c r="H85" s="151"/>
      <c r="I85" s="102"/>
      <c r="J85" s="102"/>
      <c r="K85" s="102"/>
      <c r="L85" s="102"/>
      <c r="M85" s="102"/>
      <c r="N85" s="102"/>
      <c r="O85" s="102"/>
      <c r="P85" s="102"/>
      <c r="Q85" s="102"/>
      <c r="R85" s="102"/>
      <c r="S85" s="102"/>
      <c r="T85" s="102"/>
      <c r="U85" s="102"/>
      <c r="V85" s="102"/>
    </row>
    <row r="86" spans="1:22" ht="14.1" customHeight="1">
      <c r="A86" s="102"/>
      <c r="B86" s="93" t="s">
        <v>219</v>
      </c>
      <c r="C86" s="55"/>
      <c r="D86" s="55"/>
      <c r="E86" s="53"/>
      <c r="F86" s="55"/>
      <c r="G86" s="106">
        <f t="shared" si="5"/>
        <v>0</v>
      </c>
      <c r="H86" s="151"/>
      <c r="I86" s="102"/>
      <c r="J86" s="102"/>
      <c r="K86" s="102"/>
      <c r="L86" s="102"/>
      <c r="M86" s="102"/>
      <c r="N86" s="102"/>
      <c r="O86" s="102"/>
      <c r="P86" s="102"/>
      <c r="Q86" s="102"/>
      <c r="R86" s="102"/>
      <c r="S86" s="102"/>
      <c r="T86" s="102"/>
      <c r="U86" s="102"/>
      <c r="V86" s="102"/>
    </row>
    <row r="87" spans="1:22" ht="14.1" customHeight="1">
      <c r="A87" s="102"/>
      <c r="B87" s="93" t="s">
        <v>219</v>
      </c>
      <c r="C87" s="55"/>
      <c r="D87" s="55"/>
      <c r="E87" s="53"/>
      <c r="F87" s="55"/>
      <c r="G87" s="106">
        <f t="shared" si="5"/>
        <v>0</v>
      </c>
      <c r="H87" s="151"/>
      <c r="I87" s="102"/>
      <c r="J87" s="102"/>
      <c r="K87" s="102"/>
      <c r="L87" s="102"/>
      <c r="M87" s="102"/>
      <c r="N87" s="102"/>
      <c r="O87" s="102"/>
      <c r="P87" s="102"/>
      <c r="Q87" s="102"/>
      <c r="R87" s="102"/>
      <c r="S87" s="102"/>
      <c r="T87" s="102"/>
      <c r="U87" s="102"/>
      <c r="V87" s="102"/>
    </row>
    <row r="88" spans="1:22" ht="14.1" customHeight="1">
      <c r="A88" s="102"/>
      <c r="B88" s="38" t="s">
        <v>250</v>
      </c>
      <c r="C88" s="39"/>
      <c r="D88" s="39"/>
      <c r="E88" s="40"/>
      <c r="F88" s="41"/>
      <c r="G88" s="85">
        <f>SUM(G71:G87)</f>
        <v>0</v>
      </c>
      <c r="H88" s="151"/>
      <c r="I88" s="102"/>
      <c r="J88" s="102"/>
      <c r="K88" s="102"/>
      <c r="L88" s="102"/>
      <c r="M88" s="102"/>
      <c r="N88" s="102"/>
      <c r="O88" s="102"/>
      <c r="P88" s="102"/>
      <c r="Q88" s="102"/>
      <c r="R88" s="102"/>
      <c r="S88" s="102"/>
      <c r="T88" s="102"/>
      <c r="U88" s="102"/>
      <c r="V88" s="102"/>
    </row>
    <row r="89" spans="1:22" ht="15">
      <c r="A89" s="102"/>
      <c r="B89" s="110" t="s">
        <v>297</v>
      </c>
      <c r="C89" s="679" t="s">
        <v>248</v>
      </c>
      <c r="D89" s="680"/>
      <c r="E89" s="679" t="s">
        <v>249</v>
      </c>
      <c r="F89" s="680"/>
      <c r="G89" s="108" t="s">
        <v>250</v>
      </c>
      <c r="H89" s="151"/>
      <c r="I89" s="102"/>
      <c r="J89" s="102"/>
      <c r="K89" s="102"/>
      <c r="L89" s="102"/>
      <c r="M89" s="102"/>
      <c r="N89" s="102"/>
      <c r="O89" s="102"/>
      <c r="P89" s="102"/>
      <c r="Q89" s="102"/>
      <c r="R89" s="102"/>
      <c r="S89" s="102"/>
      <c r="T89" s="102"/>
      <c r="U89" s="102"/>
      <c r="V89" s="102"/>
    </row>
    <row r="90" spans="1:22" ht="14.1" customHeight="1">
      <c r="A90" s="102"/>
      <c r="B90" s="111" t="s">
        <v>89</v>
      </c>
      <c r="C90" s="55"/>
      <c r="D90" s="64" t="s">
        <v>276</v>
      </c>
      <c r="E90" s="53"/>
      <c r="F90" s="64" t="s">
        <v>277</v>
      </c>
      <c r="G90" s="106">
        <f t="shared" ref="G90:G97" si="6">ROUND(E90*C90,2)</f>
        <v>0</v>
      </c>
      <c r="H90" s="151"/>
      <c r="I90" s="102"/>
      <c r="J90" s="102"/>
      <c r="K90" s="102"/>
      <c r="L90" s="102"/>
      <c r="M90" s="102"/>
      <c r="N90" s="102"/>
      <c r="O90" s="102"/>
      <c r="P90" s="102"/>
      <c r="Q90" s="102"/>
      <c r="R90" s="102"/>
      <c r="S90" s="102"/>
      <c r="T90" s="102"/>
      <c r="U90" s="102"/>
      <c r="V90" s="102"/>
    </row>
    <row r="91" spans="1:22" ht="14.1" customHeight="1">
      <c r="A91" s="102"/>
      <c r="B91" s="111" t="s">
        <v>91</v>
      </c>
      <c r="C91" s="55"/>
      <c r="D91" s="64" t="s">
        <v>276</v>
      </c>
      <c r="E91" s="53"/>
      <c r="F91" s="64" t="s">
        <v>277</v>
      </c>
      <c r="G91" s="106">
        <f t="shared" si="6"/>
        <v>0</v>
      </c>
      <c r="H91" s="151"/>
      <c r="I91" s="102"/>
      <c r="J91" s="102"/>
      <c r="K91" s="102"/>
      <c r="L91" s="102"/>
      <c r="M91" s="102"/>
      <c r="N91" s="102"/>
      <c r="O91" s="102"/>
      <c r="P91" s="102"/>
      <c r="Q91" s="102"/>
      <c r="R91" s="102"/>
      <c r="S91" s="102"/>
      <c r="T91" s="102"/>
      <c r="U91" s="102"/>
      <c r="V91" s="102"/>
    </row>
    <row r="92" spans="1:22" ht="14.1" customHeight="1">
      <c r="A92" s="102"/>
      <c r="B92" s="111" t="s">
        <v>227</v>
      </c>
      <c r="C92" s="55"/>
      <c r="D92" s="64" t="s">
        <v>276</v>
      </c>
      <c r="E92" s="53"/>
      <c r="F92" s="64" t="s">
        <v>277</v>
      </c>
      <c r="G92" s="106">
        <f t="shared" si="6"/>
        <v>0</v>
      </c>
      <c r="H92" s="151"/>
      <c r="I92" s="102"/>
      <c r="J92" s="102"/>
      <c r="K92" s="102"/>
      <c r="L92" s="102"/>
      <c r="M92" s="102"/>
      <c r="N92" s="102"/>
      <c r="O92" s="102"/>
      <c r="P92" s="102"/>
      <c r="Q92" s="102"/>
      <c r="R92" s="102"/>
      <c r="S92" s="102"/>
      <c r="T92" s="102"/>
      <c r="U92" s="102"/>
      <c r="V92" s="102"/>
    </row>
    <row r="93" spans="1:22" ht="14.1" customHeight="1">
      <c r="A93" s="102"/>
      <c r="B93" s="111" t="s">
        <v>298</v>
      </c>
      <c r="C93" s="55"/>
      <c r="D93" s="64" t="s">
        <v>276</v>
      </c>
      <c r="E93" s="53"/>
      <c r="F93" s="64" t="s">
        <v>277</v>
      </c>
      <c r="G93" s="106">
        <f t="shared" si="6"/>
        <v>0</v>
      </c>
      <c r="H93" s="151"/>
      <c r="I93" s="102"/>
      <c r="J93" s="102"/>
      <c r="K93" s="102"/>
      <c r="L93" s="102"/>
      <c r="M93" s="102"/>
      <c r="N93" s="102"/>
      <c r="O93" s="102"/>
      <c r="P93" s="102"/>
      <c r="Q93" s="102"/>
      <c r="R93" s="102"/>
      <c r="S93" s="102"/>
      <c r="T93" s="102"/>
      <c r="U93" s="102"/>
      <c r="V93" s="102"/>
    </row>
    <row r="94" spans="1:22" ht="14.1" customHeight="1">
      <c r="A94" s="102"/>
      <c r="B94" s="162" t="s">
        <v>196</v>
      </c>
      <c r="C94" s="55"/>
      <c r="D94" s="163" t="s">
        <v>276</v>
      </c>
      <c r="E94" s="53"/>
      <c r="F94" s="163" t="s">
        <v>277</v>
      </c>
      <c r="G94" s="106">
        <f>ROUND(E94*C94,2)</f>
        <v>0</v>
      </c>
      <c r="H94" s="151"/>
      <c r="I94" s="102"/>
      <c r="J94" s="102"/>
      <c r="K94" s="102"/>
      <c r="L94" s="102"/>
      <c r="M94" s="102"/>
      <c r="N94" s="102"/>
      <c r="O94" s="102"/>
      <c r="P94" s="102"/>
      <c r="Q94" s="102"/>
      <c r="R94" s="102"/>
      <c r="S94" s="102"/>
      <c r="T94" s="102"/>
      <c r="U94" s="102"/>
      <c r="V94" s="102"/>
    </row>
    <row r="95" spans="1:22" ht="14.1" customHeight="1">
      <c r="A95" s="102"/>
      <c r="B95" s="162" t="s">
        <v>197</v>
      </c>
      <c r="C95" s="55"/>
      <c r="D95" s="163" t="s">
        <v>276</v>
      </c>
      <c r="E95" s="53"/>
      <c r="F95" s="163" t="s">
        <v>277</v>
      </c>
      <c r="G95" s="106">
        <f>ROUND(E95*C95,2)</f>
        <v>0</v>
      </c>
      <c r="H95" s="151"/>
      <c r="I95" s="102"/>
      <c r="J95" s="102"/>
      <c r="K95" s="102"/>
      <c r="L95" s="102"/>
      <c r="M95" s="102"/>
      <c r="N95" s="102"/>
      <c r="O95" s="102"/>
      <c r="P95" s="102"/>
      <c r="Q95" s="102"/>
      <c r="R95" s="102"/>
      <c r="S95" s="102"/>
      <c r="T95" s="102"/>
      <c r="U95" s="102"/>
      <c r="V95" s="102"/>
    </row>
    <row r="96" spans="1:22" ht="14.1" customHeight="1">
      <c r="A96" s="102"/>
      <c r="B96" s="93" t="s">
        <v>219</v>
      </c>
      <c r="C96" s="55"/>
      <c r="D96" s="55"/>
      <c r="E96" s="53"/>
      <c r="F96" s="55"/>
      <c r="G96" s="106">
        <f t="shared" si="6"/>
        <v>0</v>
      </c>
      <c r="H96" s="151"/>
      <c r="I96" s="102"/>
      <c r="J96" s="102"/>
      <c r="K96" s="102"/>
      <c r="L96" s="102"/>
      <c r="M96" s="102"/>
      <c r="N96" s="102"/>
      <c r="O96" s="102"/>
      <c r="P96" s="102"/>
      <c r="Q96" s="102"/>
      <c r="R96" s="102"/>
      <c r="S96" s="102"/>
      <c r="T96" s="102"/>
      <c r="U96" s="102"/>
      <c r="V96" s="102"/>
    </row>
    <row r="97" spans="1:22" ht="14.1" customHeight="1">
      <c r="A97" s="102"/>
      <c r="B97" s="93" t="s">
        <v>219</v>
      </c>
      <c r="C97" s="55"/>
      <c r="D97" s="55"/>
      <c r="E97" s="53"/>
      <c r="F97" s="55"/>
      <c r="G97" s="106">
        <f t="shared" si="6"/>
        <v>0</v>
      </c>
      <c r="H97" s="151"/>
      <c r="I97" s="102"/>
      <c r="J97" s="102"/>
      <c r="K97" s="102"/>
      <c r="L97" s="102"/>
      <c r="M97" s="102"/>
      <c r="N97" s="102"/>
      <c r="O97" s="102"/>
      <c r="P97" s="102"/>
      <c r="Q97" s="102"/>
      <c r="R97" s="102"/>
      <c r="S97" s="102"/>
      <c r="T97" s="102"/>
      <c r="U97" s="102"/>
      <c r="V97" s="102"/>
    </row>
    <row r="98" spans="1:22" ht="14.1" customHeight="1">
      <c r="A98" s="102"/>
      <c r="B98" s="38" t="s">
        <v>250</v>
      </c>
      <c r="C98" s="39"/>
      <c r="D98" s="39"/>
      <c r="E98" s="40"/>
      <c r="F98" s="65"/>
      <c r="G98" s="85">
        <f>SUM(G90:G97)</f>
        <v>0</v>
      </c>
      <c r="H98" s="151"/>
      <c r="I98" s="102"/>
      <c r="J98" s="102"/>
      <c r="K98" s="102"/>
      <c r="L98" s="102"/>
      <c r="M98" s="102"/>
      <c r="N98" s="102"/>
      <c r="O98" s="102"/>
      <c r="P98" s="102"/>
      <c r="Q98" s="102"/>
      <c r="R98" s="102"/>
      <c r="S98" s="102"/>
      <c r="T98" s="102"/>
      <c r="U98" s="102"/>
      <c r="V98" s="102"/>
    </row>
    <row r="99" spans="1:22" ht="15">
      <c r="A99" s="102"/>
      <c r="B99" s="112" t="s">
        <v>299</v>
      </c>
      <c r="C99" s="679" t="s">
        <v>248</v>
      </c>
      <c r="D99" s="680"/>
      <c r="E99" s="679" t="s">
        <v>249</v>
      </c>
      <c r="F99" s="680"/>
      <c r="G99" s="108" t="s">
        <v>250</v>
      </c>
      <c r="H99" s="151"/>
      <c r="I99" s="102"/>
      <c r="J99" s="102"/>
      <c r="K99" s="102"/>
      <c r="L99" s="102"/>
      <c r="M99" s="102"/>
      <c r="N99" s="102"/>
      <c r="O99" s="102"/>
      <c r="P99" s="102"/>
      <c r="Q99" s="102"/>
      <c r="R99" s="102"/>
      <c r="S99" s="102"/>
      <c r="T99" s="102"/>
      <c r="U99" s="102"/>
      <c r="V99" s="102"/>
    </row>
    <row r="100" spans="1:22" ht="14.1" customHeight="1">
      <c r="A100" s="102"/>
      <c r="B100" s="113" t="s">
        <v>300</v>
      </c>
      <c r="C100" s="56"/>
      <c r="D100" s="66" t="s">
        <v>276</v>
      </c>
      <c r="E100" s="53"/>
      <c r="F100" s="66" t="s">
        <v>277</v>
      </c>
      <c r="G100" s="106">
        <f t="shared" ref="G100:G106" si="7">ROUND(E100*C100,2)</f>
        <v>0</v>
      </c>
      <c r="H100" s="151"/>
      <c r="I100" s="102"/>
      <c r="J100" s="102"/>
      <c r="K100" s="102"/>
      <c r="L100" s="102"/>
      <c r="M100" s="102"/>
      <c r="N100" s="102"/>
      <c r="O100" s="102"/>
      <c r="P100" s="102"/>
      <c r="Q100" s="102"/>
      <c r="R100" s="102"/>
      <c r="S100" s="102"/>
      <c r="T100" s="102"/>
      <c r="U100" s="102"/>
      <c r="V100" s="102"/>
    </row>
    <row r="101" spans="1:22" ht="14.1" customHeight="1">
      <c r="A101" s="102"/>
      <c r="B101" s="114" t="s">
        <v>108</v>
      </c>
      <c r="C101" s="56"/>
      <c r="D101" s="66" t="s">
        <v>276</v>
      </c>
      <c r="E101" s="53"/>
      <c r="F101" s="66" t="s">
        <v>277</v>
      </c>
      <c r="G101" s="106">
        <f t="shared" si="7"/>
        <v>0</v>
      </c>
      <c r="H101" s="151"/>
      <c r="I101" s="102"/>
      <c r="J101" s="102"/>
      <c r="K101" s="102"/>
      <c r="L101" s="102"/>
      <c r="M101" s="102"/>
      <c r="N101" s="102"/>
      <c r="O101" s="102"/>
      <c r="P101" s="102"/>
      <c r="Q101" s="102"/>
      <c r="R101" s="102"/>
      <c r="S101" s="102"/>
      <c r="T101" s="102"/>
      <c r="U101" s="102"/>
      <c r="V101" s="102"/>
    </row>
    <row r="102" spans="1:22" ht="14.1" customHeight="1">
      <c r="A102" s="102"/>
      <c r="B102" s="113" t="s">
        <v>109</v>
      </c>
      <c r="C102" s="56"/>
      <c r="D102" s="66" t="s">
        <v>276</v>
      </c>
      <c r="E102" s="53"/>
      <c r="F102" s="66" t="s">
        <v>277</v>
      </c>
      <c r="G102" s="106">
        <f t="shared" si="7"/>
        <v>0</v>
      </c>
      <c r="H102" s="151"/>
      <c r="I102" s="102"/>
      <c r="J102" s="102"/>
      <c r="K102" s="102"/>
      <c r="L102" s="102"/>
      <c r="M102" s="102"/>
      <c r="N102" s="102"/>
      <c r="O102" s="102"/>
      <c r="P102" s="102"/>
      <c r="Q102" s="102"/>
      <c r="R102" s="102"/>
      <c r="S102" s="102"/>
      <c r="T102" s="102"/>
      <c r="U102" s="102"/>
      <c r="V102" s="102"/>
    </row>
    <row r="103" spans="1:22" ht="14.1" customHeight="1">
      <c r="A103" s="102"/>
      <c r="B103" s="113" t="s">
        <v>110</v>
      </c>
      <c r="C103" s="56"/>
      <c r="D103" s="66" t="s">
        <v>276</v>
      </c>
      <c r="E103" s="53"/>
      <c r="F103" s="66" t="s">
        <v>277</v>
      </c>
      <c r="G103" s="106">
        <f t="shared" si="7"/>
        <v>0</v>
      </c>
      <c r="H103" s="151"/>
      <c r="I103" s="102"/>
      <c r="J103" s="102"/>
      <c r="K103" s="102"/>
      <c r="L103" s="102"/>
      <c r="M103" s="102"/>
      <c r="N103" s="102"/>
      <c r="O103" s="102"/>
      <c r="P103" s="102"/>
      <c r="Q103" s="102"/>
      <c r="R103" s="102"/>
      <c r="S103" s="102"/>
      <c r="T103" s="102"/>
      <c r="U103" s="102"/>
      <c r="V103" s="102"/>
    </row>
    <row r="104" spans="1:22" ht="14.1" customHeight="1">
      <c r="A104" s="102"/>
      <c r="B104" s="164" t="s">
        <v>198</v>
      </c>
      <c r="C104" s="56"/>
      <c r="D104" s="165" t="s">
        <v>276</v>
      </c>
      <c r="E104" s="53"/>
      <c r="F104" s="165" t="s">
        <v>277</v>
      </c>
      <c r="G104" s="106">
        <f>ROUND(E104*C104,2)</f>
        <v>0</v>
      </c>
      <c r="H104" s="151"/>
      <c r="I104" s="102"/>
      <c r="J104" s="102"/>
      <c r="K104" s="102"/>
      <c r="L104" s="102"/>
      <c r="M104" s="102"/>
      <c r="N104" s="102"/>
      <c r="O104" s="102"/>
      <c r="P104" s="102"/>
      <c r="Q104" s="102"/>
      <c r="R104" s="102"/>
      <c r="S104" s="102"/>
      <c r="T104" s="102"/>
      <c r="U104" s="102"/>
      <c r="V104" s="102"/>
    </row>
    <row r="105" spans="1:22" ht="14.1" customHeight="1">
      <c r="A105" s="102"/>
      <c r="B105" s="93" t="s">
        <v>219</v>
      </c>
      <c r="C105" s="56"/>
      <c r="D105" s="56"/>
      <c r="E105" s="53"/>
      <c r="F105" s="56"/>
      <c r="G105" s="106">
        <f t="shared" si="7"/>
        <v>0</v>
      </c>
      <c r="H105" s="151"/>
      <c r="I105" s="102"/>
      <c r="J105" s="102"/>
      <c r="K105" s="102"/>
      <c r="L105" s="102"/>
      <c r="M105" s="102"/>
      <c r="N105" s="102"/>
      <c r="O105" s="102"/>
      <c r="P105" s="102"/>
      <c r="Q105" s="102"/>
      <c r="R105" s="102"/>
      <c r="S105" s="102"/>
      <c r="T105" s="102"/>
      <c r="U105" s="102"/>
      <c r="V105" s="102"/>
    </row>
    <row r="106" spans="1:22" ht="14.1" customHeight="1">
      <c r="A106" s="102"/>
      <c r="B106" s="93" t="s">
        <v>219</v>
      </c>
      <c r="C106" s="56"/>
      <c r="D106" s="56"/>
      <c r="E106" s="53"/>
      <c r="F106" s="56"/>
      <c r="G106" s="106">
        <f t="shared" si="7"/>
        <v>0</v>
      </c>
      <c r="H106" s="151"/>
      <c r="I106" s="102"/>
      <c r="J106" s="102"/>
      <c r="K106" s="102"/>
      <c r="L106" s="102"/>
      <c r="M106" s="102"/>
      <c r="N106" s="102"/>
      <c r="O106" s="102"/>
      <c r="P106" s="102"/>
      <c r="Q106" s="102"/>
      <c r="R106" s="102"/>
      <c r="S106" s="102"/>
      <c r="T106" s="102"/>
      <c r="U106" s="102"/>
      <c r="V106" s="102"/>
    </row>
    <row r="107" spans="1:22" ht="14.1" customHeight="1">
      <c r="A107" s="102"/>
      <c r="B107" s="42" t="s">
        <v>250</v>
      </c>
      <c r="C107" s="43"/>
      <c r="D107" s="43"/>
      <c r="E107" s="44"/>
      <c r="F107" s="67"/>
      <c r="G107" s="86">
        <f>SUM(G100:G106)</f>
        <v>0</v>
      </c>
      <c r="H107" s="151"/>
      <c r="I107" s="102"/>
      <c r="J107" s="102"/>
      <c r="K107" s="102"/>
      <c r="L107" s="102"/>
      <c r="M107" s="102"/>
      <c r="N107" s="102"/>
      <c r="O107" s="102"/>
      <c r="P107" s="102"/>
      <c r="Q107" s="102"/>
      <c r="R107" s="102"/>
      <c r="S107" s="102"/>
      <c r="T107" s="102"/>
      <c r="U107" s="102"/>
      <c r="V107" s="102"/>
    </row>
    <row r="108" spans="1:22" ht="15">
      <c r="A108" s="102"/>
      <c r="B108" s="112" t="s">
        <v>301</v>
      </c>
      <c r="C108" s="679" t="s">
        <v>248</v>
      </c>
      <c r="D108" s="680"/>
      <c r="E108" s="679" t="s">
        <v>249</v>
      </c>
      <c r="F108" s="680"/>
      <c r="G108" s="108" t="s">
        <v>250</v>
      </c>
      <c r="H108" s="151"/>
      <c r="I108" s="102"/>
      <c r="J108" s="102"/>
      <c r="K108" s="102"/>
      <c r="L108" s="102"/>
      <c r="M108" s="102"/>
      <c r="N108" s="102"/>
      <c r="O108" s="102"/>
      <c r="P108" s="102"/>
      <c r="Q108" s="102"/>
      <c r="R108" s="102"/>
      <c r="S108" s="102"/>
      <c r="T108" s="102"/>
      <c r="U108" s="102"/>
      <c r="V108" s="102"/>
    </row>
    <row r="109" spans="1:22" ht="14.1" customHeight="1">
      <c r="A109" s="102"/>
      <c r="B109" s="113" t="s">
        <v>113</v>
      </c>
      <c r="C109" s="56"/>
      <c r="D109" s="66" t="s">
        <v>276</v>
      </c>
      <c r="E109" s="53"/>
      <c r="F109" s="66" t="s">
        <v>277</v>
      </c>
      <c r="G109" s="106">
        <f>ROUND(E109*C109,2)</f>
        <v>0</v>
      </c>
      <c r="H109" s="151"/>
      <c r="I109" s="102"/>
      <c r="J109" s="102"/>
      <c r="K109" s="102"/>
      <c r="L109" s="102"/>
      <c r="M109" s="102"/>
      <c r="N109" s="102"/>
      <c r="O109" s="102"/>
      <c r="P109" s="102"/>
      <c r="Q109" s="102"/>
      <c r="R109" s="102"/>
      <c r="S109" s="102"/>
      <c r="T109" s="102"/>
      <c r="U109" s="102"/>
      <c r="V109" s="102"/>
    </row>
    <row r="110" spans="1:22" ht="14.1" customHeight="1">
      <c r="A110" s="102"/>
      <c r="B110" s="113" t="s">
        <v>114</v>
      </c>
      <c r="C110" s="56"/>
      <c r="D110" s="66" t="s">
        <v>276</v>
      </c>
      <c r="E110" s="53"/>
      <c r="F110" s="66" t="s">
        <v>277</v>
      </c>
      <c r="G110" s="106">
        <f>ROUND(E110*C110,2)</f>
        <v>0</v>
      </c>
      <c r="H110" s="151"/>
      <c r="I110" s="102"/>
      <c r="J110" s="102"/>
      <c r="K110" s="102"/>
      <c r="L110" s="102"/>
      <c r="M110" s="102"/>
      <c r="N110" s="102"/>
      <c r="O110" s="102"/>
      <c r="P110" s="102"/>
      <c r="Q110" s="102"/>
      <c r="R110" s="102"/>
      <c r="S110" s="102"/>
      <c r="T110" s="102"/>
      <c r="U110" s="102"/>
      <c r="V110" s="102"/>
    </row>
    <row r="111" spans="1:22" ht="14.1" customHeight="1">
      <c r="A111" s="102"/>
      <c r="B111" s="164" t="s">
        <v>202</v>
      </c>
      <c r="C111" s="56"/>
      <c r="D111" s="165" t="s">
        <v>276</v>
      </c>
      <c r="E111" s="53"/>
      <c r="F111" s="165" t="s">
        <v>277</v>
      </c>
      <c r="G111" s="106">
        <f>ROUND(E111*C111,2)</f>
        <v>0</v>
      </c>
      <c r="H111" s="151"/>
      <c r="I111" s="102"/>
      <c r="J111" s="102"/>
      <c r="K111" s="102"/>
      <c r="L111" s="102"/>
      <c r="M111" s="102"/>
      <c r="N111" s="102"/>
      <c r="O111" s="102"/>
      <c r="P111" s="102"/>
      <c r="Q111" s="102"/>
      <c r="R111" s="102"/>
      <c r="S111" s="102"/>
      <c r="T111" s="102"/>
      <c r="U111" s="102"/>
      <c r="V111" s="102"/>
    </row>
    <row r="112" spans="1:22" ht="14.1" customHeight="1">
      <c r="A112" s="102"/>
      <c r="B112" s="93" t="s">
        <v>219</v>
      </c>
      <c r="C112" s="56"/>
      <c r="D112" s="56"/>
      <c r="E112" s="53"/>
      <c r="F112" s="56"/>
      <c r="G112" s="106">
        <f>ROUND(E112*C112,2)</f>
        <v>0</v>
      </c>
      <c r="H112" s="151"/>
      <c r="I112" s="102"/>
      <c r="J112" s="102"/>
      <c r="K112" s="102"/>
      <c r="L112" s="102"/>
      <c r="M112" s="102"/>
      <c r="N112" s="102"/>
      <c r="O112" s="102"/>
      <c r="P112" s="102"/>
      <c r="Q112" s="102"/>
      <c r="R112" s="102"/>
      <c r="S112" s="102"/>
      <c r="T112" s="102"/>
      <c r="U112" s="102"/>
      <c r="V112" s="102"/>
    </row>
    <row r="113" spans="1:22" ht="14.1" customHeight="1">
      <c r="A113" s="102"/>
      <c r="B113" s="93" t="s">
        <v>219</v>
      </c>
      <c r="C113" s="56"/>
      <c r="D113" s="56"/>
      <c r="E113" s="53"/>
      <c r="F113" s="56"/>
      <c r="G113" s="106">
        <f>ROUND(E113*C113,2)</f>
        <v>0</v>
      </c>
      <c r="H113" s="151"/>
      <c r="I113" s="102"/>
      <c r="J113" s="102"/>
      <c r="K113" s="102"/>
      <c r="L113" s="102"/>
      <c r="M113" s="102"/>
      <c r="N113" s="102"/>
      <c r="O113" s="102"/>
      <c r="P113" s="102"/>
      <c r="Q113" s="102"/>
      <c r="R113" s="102"/>
      <c r="S113" s="102"/>
      <c r="T113" s="102"/>
      <c r="U113" s="102"/>
      <c r="V113" s="102"/>
    </row>
    <row r="114" spans="1:22" ht="14.1" customHeight="1">
      <c r="A114" s="102"/>
      <c r="B114" s="42" t="s">
        <v>250</v>
      </c>
      <c r="C114" s="43"/>
      <c r="D114" s="43"/>
      <c r="E114" s="44"/>
      <c r="F114" s="67"/>
      <c r="G114" s="86">
        <f>SUM(G109:G113)</f>
        <v>0</v>
      </c>
      <c r="H114" s="151"/>
      <c r="I114" s="102"/>
      <c r="J114" s="102"/>
      <c r="K114" s="102"/>
      <c r="L114" s="102"/>
      <c r="M114" s="102"/>
      <c r="N114" s="102"/>
      <c r="O114" s="102"/>
      <c r="P114" s="102"/>
      <c r="Q114" s="102"/>
      <c r="R114" s="102"/>
      <c r="S114" s="102"/>
      <c r="T114" s="102"/>
      <c r="U114" s="102"/>
      <c r="V114" s="102"/>
    </row>
    <row r="115" spans="1:22" ht="15">
      <c r="A115" s="102"/>
      <c r="B115" s="115" t="s">
        <v>303</v>
      </c>
      <c r="C115" s="679" t="s">
        <v>248</v>
      </c>
      <c r="D115" s="680"/>
      <c r="E115" s="679" t="s">
        <v>249</v>
      </c>
      <c r="F115" s="680"/>
      <c r="G115" s="116" t="s">
        <v>250</v>
      </c>
      <c r="H115" s="151"/>
      <c r="I115" s="102"/>
      <c r="J115" s="102"/>
      <c r="K115" s="102"/>
      <c r="L115" s="102"/>
      <c r="M115" s="102"/>
      <c r="N115" s="102"/>
      <c r="O115" s="102"/>
      <c r="P115" s="102"/>
      <c r="Q115" s="102"/>
      <c r="R115" s="102"/>
      <c r="S115" s="102"/>
      <c r="T115" s="102"/>
      <c r="U115" s="102"/>
      <c r="V115" s="102"/>
    </row>
    <row r="116" spans="1:22" ht="14.1" customHeight="1">
      <c r="A116" s="102"/>
      <c r="B116" s="117" t="s">
        <v>111</v>
      </c>
      <c r="C116" s="57"/>
      <c r="D116" s="68" t="s">
        <v>276</v>
      </c>
      <c r="E116" s="53"/>
      <c r="F116" s="68" t="s">
        <v>277</v>
      </c>
      <c r="G116" s="106">
        <f t="shared" ref="G116:G122" si="8">ROUND(E116*C116,2)</f>
        <v>0</v>
      </c>
      <c r="H116" s="151"/>
      <c r="I116" s="102"/>
      <c r="J116" s="102"/>
      <c r="K116" s="102"/>
      <c r="L116" s="102"/>
      <c r="M116" s="102"/>
      <c r="N116" s="102"/>
      <c r="O116" s="102"/>
      <c r="P116" s="102"/>
      <c r="Q116" s="102"/>
      <c r="R116" s="102"/>
      <c r="S116" s="102"/>
      <c r="T116" s="102"/>
      <c r="U116" s="102"/>
      <c r="V116" s="102"/>
    </row>
    <row r="117" spans="1:22" ht="14.1" customHeight="1">
      <c r="A117" s="102"/>
      <c r="B117" s="117" t="s">
        <v>199</v>
      </c>
      <c r="C117" s="57"/>
      <c r="D117" s="69" t="s">
        <v>276</v>
      </c>
      <c r="E117" s="53"/>
      <c r="F117" s="69" t="s">
        <v>277</v>
      </c>
      <c r="G117" s="106">
        <f>ROUND(E117*C117,2)</f>
        <v>0</v>
      </c>
      <c r="H117" s="151"/>
      <c r="I117" s="102"/>
      <c r="J117" s="102"/>
      <c r="K117" s="102"/>
      <c r="L117" s="102"/>
      <c r="M117" s="102"/>
      <c r="N117" s="102"/>
      <c r="O117" s="102"/>
      <c r="P117" s="102"/>
      <c r="Q117" s="102"/>
      <c r="R117" s="102"/>
      <c r="S117" s="102"/>
      <c r="T117" s="102"/>
      <c r="U117" s="102"/>
      <c r="V117" s="102"/>
    </row>
    <row r="118" spans="1:22" ht="14.1" customHeight="1">
      <c r="A118" s="102"/>
      <c r="B118" s="118" t="s">
        <v>112</v>
      </c>
      <c r="C118" s="57"/>
      <c r="D118" s="69" t="s">
        <v>276</v>
      </c>
      <c r="E118" s="53"/>
      <c r="F118" s="69" t="s">
        <v>277</v>
      </c>
      <c r="G118" s="106">
        <f t="shared" si="8"/>
        <v>0</v>
      </c>
      <c r="H118" s="151"/>
      <c r="I118" s="102"/>
      <c r="J118" s="102"/>
      <c r="K118" s="102"/>
      <c r="L118" s="102"/>
      <c r="M118" s="102"/>
      <c r="N118" s="102"/>
      <c r="O118" s="102"/>
      <c r="P118" s="102"/>
      <c r="Q118" s="102"/>
      <c r="R118" s="102"/>
      <c r="S118" s="102"/>
      <c r="T118" s="102"/>
      <c r="U118" s="102"/>
      <c r="V118" s="102"/>
    </row>
    <row r="119" spans="1:22" ht="14.1" customHeight="1">
      <c r="A119" s="102"/>
      <c r="B119" s="166" t="s">
        <v>200</v>
      </c>
      <c r="C119" s="57"/>
      <c r="D119" s="167" t="s">
        <v>276</v>
      </c>
      <c r="E119" s="53"/>
      <c r="F119" s="167" t="s">
        <v>277</v>
      </c>
      <c r="G119" s="106">
        <f t="shared" si="8"/>
        <v>0</v>
      </c>
      <c r="H119" s="151"/>
      <c r="I119" s="102"/>
      <c r="J119" s="102"/>
      <c r="K119" s="102"/>
      <c r="L119" s="102"/>
      <c r="M119" s="102"/>
      <c r="N119" s="102"/>
      <c r="O119" s="102"/>
      <c r="P119" s="102"/>
      <c r="Q119" s="102"/>
      <c r="R119" s="102"/>
      <c r="S119" s="102"/>
      <c r="T119" s="102"/>
      <c r="U119" s="102"/>
      <c r="V119" s="102"/>
    </row>
    <row r="120" spans="1:22" ht="14.1" customHeight="1">
      <c r="A120" s="102"/>
      <c r="B120" s="166" t="s">
        <v>201</v>
      </c>
      <c r="C120" s="57"/>
      <c r="D120" s="167" t="s">
        <v>276</v>
      </c>
      <c r="E120" s="53"/>
      <c r="F120" s="167" t="s">
        <v>277</v>
      </c>
      <c r="G120" s="106">
        <f t="shared" si="8"/>
        <v>0</v>
      </c>
      <c r="H120" s="151"/>
      <c r="I120" s="102"/>
      <c r="J120" s="102"/>
      <c r="K120" s="102"/>
      <c r="L120" s="102"/>
      <c r="M120" s="102"/>
      <c r="N120" s="102"/>
      <c r="O120" s="102"/>
      <c r="P120" s="102"/>
      <c r="Q120" s="102"/>
      <c r="R120" s="102"/>
      <c r="S120" s="102"/>
      <c r="T120" s="102"/>
      <c r="U120" s="102"/>
      <c r="V120" s="102"/>
    </row>
    <row r="121" spans="1:22" ht="14.1" customHeight="1">
      <c r="A121" s="102"/>
      <c r="B121" s="93" t="s">
        <v>219</v>
      </c>
      <c r="C121" s="57"/>
      <c r="D121" s="57"/>
      <c r="E121" s="53"/>
      <c r="F121" s="57"/>
      <c r="G121" s="106">
        <f t="shared" si="8"/>
        <v>0</v>
      </c>
      <c r="H121" s="151"/>
      <c r="I121" s="102"/>
      <c r="J121" s="102"/>
      <c r="K121" s="102"/>
      <c r="L121" s="102"/>
      <c r="M121" s="102"/>
      <c r="N121" s="102"/>
      <c r="O121" s="102"/>
      <c r="P121" s="102"/>
      <c r="Q121" s="102"/>
      <c r="R121" s="102"/>
      <c r="S121" s="102"/>
      <c r="T121" s="102"/>
      <c r="U121" s="102"/>
      <c r="V121" s="102"/>
    </row>
    <row r="122" spans="1:22" ht="14.1" customHeight="1">
      <c r="A122" s="102"/>
      <c r="B122" s="93" t="s">
        <v>219</v>
      </c>
      <c r="C122" s="57"/>
      <c r="D122" s="57"/>
      <c r="E122" s="53"/>
      <c r="F122" s="57"/>
      <c r="G122" s="106">
        <f t="shared" si="8"/>
        <v>0</v>
      </c>
      <c r="H122" s="151"/>
      <c r="I122" s="102"/>
      <c r="J122" s="102"/>
      <c r="K122" s="102"/>
      <c r="L122" s="102"/>
      <c r="M122" s="102"/>
      <c r="N122" s="102"/>
      <c r="O122" s="102"/>
      <c r="P122" s="102"/>
      <c r="Q122" s="102"/>
      <c r="R122" s="102"/>
      <c r="S122" s="102"/>
      <c r="T122" s="102"/>
      <c r="U122" s="102"/>
      <c r="V122" s="102"/>
    </row>
    <row r="123" spans="1:22" ht="14.1" customHeight="1">
      <c r="A123" s="102"/>
      <c r="B123" s="45" t="s">
        <v>250</v>
      </c>
      <c r="C123" s="70"/>
      <c r="D123" s="70"/>
      <c r="E123" s="70"/>
      <c r="F123" s="71"/>
      <c r="G123" s="87">
        <f>SUM(G116:G122)</f>
        <v>0</v>
      </c>
      <c r="H123" s="151"/>
      <c r="I123" s="102"/>
      <c r="J123" s="102"/>
      <c r="K123" s="102"/>
      <c r="L123" s="102"/>
      <c r="M123" s="102"/>
      <c r="N123" s="102"/>
      <c r="O123" s="102"/>
      <c r="P123" s="102"/>
      <c r="Q123" s="102"/>
      <c r="R123" s="102"/>
      <c r="S123" s="102"/>
      <c r="T123" s="102"/>
      <c r="U123" s="102"/>
      <c r="V123" s="102"/>
    </row>
    <row r="124" spans="1:22" ht="15">
      <c r="A124" s="102"/>
      <c r="B124" s="115" t="s">
        <v>364</v>
      </c>
      <c r="C124" s="679" t="s">
        <v>248</v>
      </c>
      <c r="D124" s="680"/>
      <c r="E124" s="679" t="s">
        <v>249</v>
      </c>
      <c r="F124" s="680"/>
      <c r="G124" s="116" t="s">
        <v>250</v>
      </c>
      <c r="H124" s="151"/>
      <c r="I124" s="102"/>
      <c r="J124" s="102"/>
      <c r="K124" s="102"/>
      <c r="L124" s="102"/>
      <c r="M124" s="102"/>
      <c r="N124" s="102"/>
      <c r="O124" s="102"/>
      <c r="P124" s="102"/>
      <c r="Q124" s="102"/>
      <c r="R124" s="102"/>
      <c r="S124" s="102"/>
      <c r="T124" s="102"/>
      <c r="U124" s="102"/>
      <c r="V124" s="102"/>
    </row>
    <row r="125" spans="1:22" ht="14.1" customHeight="1">
      <c r="A125" s="102"/>
      <c r="B125" s="117" t="s">
        <v>115</v>
      </c>
      <c r="C125" s="57"/>
      <c r="D125" s="68" t="s">
        <v>276</v>
      </c>
      <c r="E125" s="53"/>
      <c r="F125" s="68" t="s">
        <v>277</v>
      </c>
      <c r="G125" s="106">
        <f t="shared" ref="G125:G130" si="9">ROUND(E125*C125,2)</f>
        <v>0</v>
      </c>
      <c r="H125" s="151"/>
      <c r="I125" s="102"/>
      <c r="J125" s="102"/>
      <c r="K125" s="102"/>
      <c r="L125" s="102"/>
      <c r="M125" s="102"/>
      <c r="N125" s="102"/>
      <c r="O125" s="102"/>
      <c r="P125" s="102"/>
      <c r="Q125" s="102"/>
      <c r="R125" s="102"/>
      <c r="S125" s="102"/>
      <c r="T125" s="102"/>
      <c r="U125" s="102"/>
      <c r="V125" s="102"/>
    </row>
    <row r="126" spans="1:22" ht="14.1" customHeight="1">
      <c r="A126" s="102"/>
      <c r="B126" s="117" t="s">
        <v>305</v>
      </c>
      <c r="C126" s="57"/>
      <c r="D126" s="68" t="s">
        <v>276</v>
      </c>
      <c r="E126" s="53"/>
      <c r="F126" s="68" t="s">
        <v>277</v>
      </c>
      <c r="G126" s="106">
        <f t="shared" si="9"/>
        <v>0</v>
      </c>
      <c r="H126" s="151"/>
      <c r="I126" s="102"/>
      <c r="J126" s="102"/>
      <c r="K126" s="102"/>
      <c r="L126" s="102"/>
      <c r="M126" s="102"/>
      <c r="N126" s="102"/>
      <c r="O126" s="102"/>
      <c r="P126" s="102"/>
      <c r="Q126" s="102"/>
      <c r="R126" s="102"/>
      <c r="S126" s="102"/>
      <c r="T126" s="102"/>
      <c r="U126" s="102"/>
      <c r="V126" s="102"/>
    </row>
    <row r="127" spans="1:22" ht="14.1" customHeight="1">
      <c r="A127" s="102"/>
      <c r="B127" s="166" t="s">
        <v>116</v>
      </c>
      <c r="C127" s="57"/>
      <c r="D127" s="167" t="s">
        <v>276</v>
      </c>
      <c r="E127" s="53"/>
      <c r="F127" s="167" t="s">
        <v>277</v>
      </c>
      <c r="G127" s="106">
        <f t="shared" si="9"/>
        <v>0</v>
      </c>
      <c r="H127" s="151"/>
      <c r="I127" s="102"/>
      <c r="J127" s="102"/>
      <c r="K127" s="102"/>
      <c r="L127" s="102"/>
      <c r="M127" s="102"/>
      <c r="N127" s="102"/>
      <c r="O127" s="102"/>
      <c r="P127" s="102"/>
      <c r="Q127" s="102"/>
      <c r="R127" s="102"/>
      <c r="S127" s="102"/>
      <c r="T127" s="102"/>
      <c r="U127" s="102"/>
      <c r="V127" s="102"/>
    </row>
    <row r="128" spans="1:22" ht="14.1" customHeight="1">
      <c r="A128" s="102"/>
      <c r="B128" s="166" t="s">
        <v>304</v>
      </c>
      <c r="C128" s="57"/>
      <c r="D128" s="167" t="s">
        <v>276</v>
      </c>
      <c r="E128" s="53"/>
      <c r="F128" s="167" t="s">
        <v>277</v>
      </c>
      <c r="G128" s="106">
        <f t="shared" si="9"/>
        <v>0</v>
      </c>
      <c r="H128" s="151"/>
      <c r="I128" s="102"/>
      <c r="J128" s="102"/>
      <c r="K128" s="102"/>
      <c r="L128" s="102"/>
      <c r="M128" s="102"/>
      <c r="N128" s="102"/>
      <c r="O128" s="102"/>
      <c r="P128" s="102"/>
      <c r="Q128" s="102"/>
      <c r="R128" s="102"/>
      <c r="S128" s="102"/>
      <c r="T128" s="102"/>
      <c r="U128" s="102"/>
      <c r="V128" s="102"/>
    </row>
    <row r="129" spans="1:22" ht="14.1" customHeight="1">
      <c r="A129" s="102"/>
      <c r="B129" s="93" t="s">
        <v>219</v>
      </c>
      <c r="C129" s="57"/>
      <c r="D129" s="57"/>
      <c r="E129" s="53"/>
      <c r="F129" s="57"/>
      <c r="G129" s="106">
        <f t="shared" si="9"/>
        <v>0</v>
      </c>
      <c r="H129" s="151"/>
      <c r="I129" s="102"/>
      <c r="J129" s="102"/>
      <c r="K129" s="102"/>
      <c r="L129" s="102"/>
      <c r="M129" s="102"/>
      <c r="N129" s="102"/>
      <c r="O129" s="102"/>
      <c r="P129" s="102"/>
      <c r="Q129" s="102"/>
      <c r="R129" s="102"/>
      <c r="S129" s="102"/>
      <c r="T129" s="102"/>
      <c r="U129" s="102"/>
      <c r="V129" s="102"/>
    </row>
    <row r="130" spans="1:22" ht="14.1" customHeight="1">
      <c r="A130" s="102"/>
      <c r="B130" s="93" t="s">
        <v>219</v>
      </c>
      <c r="C130" s="57"/>
      <c r="D130" s="57"/>
      <c r="E130" s="53"/>
      <c r="F130" s="57"/>
      <c r="G130" s="106">
        <f t="shared" si="9"/>
        <v>0</v>
      </c>
      <c r="H130" s="151"/>
      <c r="I130" s="102"/>
      <c r="J130" s="102"/>
      <c r="K130" s="102"/>
      <c r="L130" s="102"/>
      <c r="M130" s="102"/>
      <c r="N130" s="102"/>
      <c r="O130" s="102"/>
      <c r="P130" s="102"/>
      <c r="Q130" s="102"/>
      <c r="R130" s="102"/>
      <c r="S130" s="102"/>
      <c r="T130" s="102"/>
      <c r="U130" s="102"/>
      <c r="V130" s="102"/>
    </row>
    <row r="131" spans="1:22" ht="14.1" customHeight="1">
      <c r="A131" s="102"/>
      <c r="B131" s="45" t="s">
        <v>250</v>
      </c>
      <c r="C131" s="70"/>
      <c r="D131" s="70"/>
      <c r="E131" s="70"/>
      <c r="F131" s="71"/>
      <c r="G131" s="88">
        <f>SUM(G125:G130)</f>
        <v>0</v>
      </c>
      <c r="H131" s="151"/>
      <c r="I131" s="102"/>
      <c r="J131" s="102"/>
      <c r="K131" s="102"/>
      <c r="L131" s="102"/>
      <c r="M131" s="102"/>
      <c r="N131" s="102"/>
      <c r="O131" s="102"/>
      <c r="P131" s="102"/>
      <c r="Q131" s="102"/>
      <c r="R131" s="102"/>
      <c r="S131" s="102"/>
      <c r="T131" s="102"/>
      <c r="U131" s="102"/>
      <c r="V131" s="102"/>
    </row>
    <row r="132" spans="1:22" ht="15">
      <c r="A132" s="102"/>
      <c r="B132" s="119" t="s">
        <v>358</v>
      </c>
      <c r="C132" s="679" t="s">
        <v>248</v>
      </c>
      <c r="D132" s="680"/>
      <c r="E132" s="679" t="s">
        <v>249</v>
      </c>
      <c r="F132" s="680"/>
      <c r="G132" s="120" t="s">
        <v>250</v>
      </c>
      <c r="H132" s="151"/>
      <c r="I132" s="102"/>
      <c r="J132" s="102"/>
      <c r="K132" s="102"/>
      <c r="L132" s="102"/>
      <c r="M132" s="102"/>
      <c r="N132" s="102"/>
      <c r="O132" s="102"/>
      <c r="P132" s="102"/>
      <c r="Q132" s="102"/>
      <c r="R132" s="102"/>
      <c r="S132" s="102"/>
      <c r="T132" s="102"/>
      <c r="U132" s="102"/>
      <c r="V132" s="102"/>
    </row>
    <row r="133" spans="1:22" ht="14.1" customHeight="1">
      <c r="A133" s="102"/>
      <c r="B133" s="121" t="s">
        <v>306</v>
      </c>
      <c r="C133" s="58"/>
      <c r="D133" s="46" t="s">
        <v>276</v>
      </c>
      <c r="E133" s="53"/>
      <c r="F133" s="46" t="s">
        <v>277</v>
      </c>
      <c r="G133" s="106">
        <f t="shared" ref="G133:G146" si="10">ROUND(E133*C133,2)</f>
        <v>0</v>
      </c>
      <c r="H133" s="151"/>
      <c r="I133" s="102"/>
      <c r="J133" s="102"/>
      <c r="K133" s="102"/>
      <c r="L133" s="102"/>
      <c r="M133" s="102"/>
      <c r="N133" s="102"/>
      <c r="O133" s="102"/>
      <c r="P133" s="102"/>
      <c r="Q133" s="102"/>
      <c r="R133" s="102"/>
      <c r="S133" s="102"/>
      <c r="T133" s="102"/>
      <c r="U133" s="102"/>
      <c r="V133" s="102"/>
    </row>
    <row r="134" spans="1:22" ht="14.1" customHeight="1">
      <c r="A134" s="102"/>
      <c r="B134" s="121" t="s">
        <v>307</v>
      </c>
      <c r="C134" s="58"/>
      <c r="D134" s="46" t="s">
        <v>261</v>
      </c>
      <c r="E134" s="53"/>
      <c r="F134" s="46" t="s">
        <v>262</v>
      </c>
      <c r="G134" s="106">
        <f t="shared" si="10"/>
        <v>0</v>
      </c>
      <c r="H134" s="151"/>
      <c r="I134" s="102"/>
      <c r="J134" s="102"/>
      <c r="K134" s="102"/>
      <c r="L134" s="102"/>
      <c r="M134" s="102"/>
      <c r="N134" s="102"/>
      <c r="O134" s="102"/>
      <c r="P134" s="102"/>
      <c r="Q134" s="102"/>
      <c r="R134" s="102"/>
      <c r="S134" s="102"/>
      <c r="T134" s="102"/>
      <c r="U134" s="102"/>
      <c r="V134" s="102"/>
    </row>
    <row r="135" spans="1:22" ht="14.1" customHeight="1">
      <c r="A135" s="102"/>
      <c r="B135" s="121" t="s">
        <v>117</v>
      </c>
      <c r="C135" s="58"/>
      <c r="D135" s="46" t="s">
        <v>276</v>
      </c>
      <c r="E135" s="53"/>
      <c r="F135" s="46" t="s">
        <v>277</v>
      </c>
      <c r="G135" s="106">
        <f t="shared" si="10"/>
        <v>0</v>
      </c>
      <c r="H135" s="151"/>
      <c r="I135" s="102"/>
      <c r="J135" s="102"/>
      <c r="K135" s="102"/>
      <c r="L135" s="102"/>
      <c r="M135" s="102"/>
      <c r="N135" s="102"/>
      <c r="O135" s="102"/>
      <c r="P135" s="102"/>
      <c r="Q135" s="102"/>
      <c r="R135" s="102"/>
      <c r="S135" s="102"/>
      <c r="T135" s="102"/>
      <c r="U135" s="102"/>
      <c r="V135" s="102"/>
    </row>
    <row r="136" spans="1:22" ht="14.1" customHeight="1">
      <c r="A136" s="102"/>
      <c r="B136" s="121" t="s">
        <v>308</v>
      </c>
      <c r="C136" s="58"/>
      <c r="D136" s="46" t="s">
        <v>276</v>
      </c>
      <c r="E136" s="53"/>
      <c r="F136" s="46" t="s">
        <v>277</v>
      </c>
      <c r="G136" s="106">
        <f t="shared" si="10"/>
        <v>0</v>
      </c>
      <c r="H136" s="151"/>
      <c r="I136" s="102"/>
      <c r="J136" s="102"/>
      <c r="K136" s="102"/>
      <c r="L136" s="102"/>
      <c r="M136" s="102"/>
      <c r="N136" s="102"/>
      <c r="O136" s="102"/>
      <c r="P136" s="102"/>
      <c r="Q136" s="102"/>
      <c r="R136" s="102"/>
      <c r="S136" s="102"/>
      <c r="T136" s="102"/>
      <c r="U136" s="102"/>
      <c r="V136" s="102"/>
    </row>
    <row r="137" spans="1:22" ht="14.1" customHeight="1">
      <c r="A137" s="102"/>
      <c r="B137" s="121" t="s">
        <v>309</v>
      </c>
      <c r="C137" s="58"/>
      <c r="D137" s="46" t="s">
        <v>276</v>
      </c>
      <c r="E137" s="53"/>
      <c r="F137" s="46" t="s">
        <v>277</v>
      </c>
      <c r="G137" s="106">
        <f t="shared" si="10"/>
        <v>0</v>
      </c>
      <c r="H137" s="151"/>
      <c r="I137" s="102"/>
      <c r="J137" s="102"/>
      <c r="K137" s="102"/>
      <c r="L137" s="102"/>
      <c r="M137" s="102"/>
      <c r="N137" s="102"/>
      <c r="O137" s="102"/>
      <c r="P137" s="102"/>
      <c r="Q137" s="102"/>
      <c r="R137" s="102"/>
      <c r="S137" s="102"/>
      <c r="T137" s="102"/>
      <c r="U137" s="102"/>
      <c r="V137" s="102"/>
    </row>
    <row r="138" spans="1:22" ht="14.1" customHeight="1">
      <c r="A138" s="102"/>
      <c r="B138" s="121" t="s">
        <v>310</v>
      </c>
      <c r="C138" s="58"/>
      <c r="D138" s="46" t="s">
        <v>258</v>
      </c>
      <c r="E138" s="53"/>
      <c r="F138" s="46" t="s">
        <v>259</v>
      </c>
      <c r="G138" s="106">
        <f t="shared" si="10"/>
        <v>0</v>
      </c>
      <c r="H138" s="151"/>
      <c r="I138" s="102"/>
      <c r="J138" s="102"/>
      <c r="K138" s="102"/>
      <c r="L138" s="102"/>
      <c r="M138" s="102"/>
      <c r="N138" s="102"/>
      <c r="O138" s="102"/>
      <c r="P138" s="102"/>
      <c r="Q138" s="102"/>
      <c r="R138" s="102"/>
      <c r="S138" s="102"/>
      <c r="T138" s="102"/>
      <c r="U138" s="102"/>
      <c r="V138" s="102"/>
    </row>
    <row r="139" spans="1:22" ht="14.1" customHeight="1">
      <c r="A139" s="102"/>
      <c r="B139" s="122" t="s">
        <v>145</v>
      </c>
      <c r="C139" s="58"/>
      <c r="D139" s="46" t="s">
        <v>261</v>
      </c>
      <c r="E139" s="53"/>
      <c r="F139" s="46" t="s">
        <v>262</v>
      </c>
      <c r="G139" s="106">
        <f t="shared" si="10"/>
        <v>0</v>
      </c>
      <c r="H139" s="151"/>
      <c r="I139" s="102"/>
      <c r="J139" s="102"/>
      <c r="K139" s="102"/>
      <c r="L139" s="102"/>
      <c r="M139" s="102"/>
      <c r="N139" s="102"/>
      <c r="O139" s="102"/>
      <c r="P139" s="102"/>
      <c r="Q139" s="102"/>
      <c r="R139" s="102"/>
      <c r="S139" s="102"/>
      <c r="T139" s="102"/>
      <c r="U139" s="102"/>
      <c r="V139" s="102"/>
    </row>
    <row r="140" spans="1:22" ht="14.1" customHeight="1">
      <c r="A140" s="102"/>
      <c r="B140" s="122" t="s">
        <v>146</v>
      </c>
      <c r="C140" s="58"/>
      <c r="D140" s="46" t="s">
        <v>261</v>
      </c>
      <c r="E140" s="53"/>
      <c r="F140" s="46" t="s">
        <v>262</v>
      </c>
      <c r="G140" s="106">
        <f t="shared" si="10"/>
        <v>0</v>
      </c>
      <c r="H140" s="151"/>
      <c r="I140" s="102"/>
      <c r="J140" s="102"/>
      <c r="K140" s="102"/>
      <c r="L140" s="102"/>
      <c r="M140" s="102"/>
      <c r="N140" s="102"/>
      <c r="O140" s="102"/>
      <c r="P140" s="102"/>
      <c r="Q140" s="102"/>
      <c r="R140" s="102"/>
      <c r="S140" s="102"/>
      <c r="T140" s="102"/>
      <c r="U140" s="102"/>
      <c r="V140" s="102"/>
    </row>
    <row r="141" spans="1:22" ht="14.1" customHeight="1">
      <c r="A141" s="102"/>
      <c r="B141" s="168" t="s">
        <v>203</v>
      </c>
      <c r="C141" s="58"/>
      <c r="D141" s="169" t="s">
        <v>276</v>
      </c>
      <c r="E141" s="53"/>
      <c r="F141" s="169" t="s">
        <v>277</v>
      </c>
      <c r="G141" s="106">
        <f>ROUND(E141*C141,2)</f>
        <v>0</v>
      </c>
      <c r="H141" s="151"/>
      <c r="I141" s="102"/>
      <c r="J141" s="102"/>
      <c r="K141" s="102"/>
      <c r="L141" s="102"/>
      <c r="M141" s="102"/>
      <c r="N141" s="102"/>
      <c r="O141" s="102"/>
      <c r="P141" s="102"/>
      <c r="Q141" s="102"/>
      <c r="R141" s="102"/>
      <c r="S141" s="102"/>
      <c r="T141" s="102"/>
      <c r="U141" s="102"/>
      <c r="V141" s="102"/>
    </row>
    <row r="142" spans="1:22" ht="14.1" customHeight="1">
      <c r="A142" s="102"/>
      <c r="B142" s="168" t="s">
        <v>204</v>
      </c>
      <c r="C142" s="58"/>
      <c r="D142" s="169" t="s">
        <v>284</v>
      </c>
      <c r="E142" s="53"/>
      <c r="F142" s="169" t="s">
        <v>285</v>
      </c>
      <c r="G142" s="106">
        <f>ROUND(E142*C142,2)</f>
        <v>0</v>
      </c>
      <c r="H142" s="151"/>
      <c r="I142" s="102"/>
      <c r="J142" s="102"/>
      <c r="K142" s="102"/>
      <c r="L142" s="102"/>
      <c r="M142" s="102"/>
      <c r="N142" s="102"/>
      <c r="O142" s="102"/>
      <c r="P142" s="102"/>
      <c r="Q142" s="102"/>
      <c r="R142" s="102"/>
      <c r="S142" s="102"/>
      <c r="T142" s="102"/>
      <c r="U142" s="102"/>
      <c r="V142" s="102"/>
    </row>
    <row r="143" spans="1:22" ht="14.1" customHeight="1">
      <c r="A143" s="102"/>
      <c r="B143" s="168" t="s">
        <v>205</v>
      </c>
      <c r="C143" s="58"/>
      <c r="D143" s="169" t="s">
        <v>276</v>
      </c>
      <c r="E143" s="53"/>
      <c r="F143" s="169" t="s">
        <v>277</v>
      </c>
      <c r="G143" s="106">
        <f>ROUND(E143*C143,2)</f>
        <v>0</v>
      </c>
      <c r="H143" s="151"/>
      <c r="I143" s="102"/>
      <c r="J143" s="102"/>
      <c r="K143" s="102"/>
      <c r="L143" s="102"/>
      <c r="M143" s="102"/>
      <c r="N143" s="102"/>
      <c r="O143" s="102"/>
      <c r="P143" s="102"/>
      <c r="Q143" s="102"/>
      <c r="R143" s="102"/>
      <c r="S143" s="102"/>
      <c r="T143" s="102"/>
      <c r="U143" s="102"/>
      <c r="V143" s="102"/>
    </row>
    <row r="144" spans="1:22" ht="14.1" customHeight="1">
      <c r="A144" s="102"/>
      <c r="B144" s="168" t="s">
        <v>206</v>
      </c>
      <c r="C144" s="58"/>
      <c r="D144" s="169" t="s">
        <v>261</v>
      </c>
      <c r="E144" s="53"/>
      <c r="F144" s="169" t="s">
        <v>262</v>
      </c>
      <c r="G144" s="106">
        <f>ROUND(E144*C144,2)</f>
        <v>0</v>
      </c>
      <c r="H144" s="151"/>
      <c r="I144" s="102"/>
      <c r="J144" s="102"/>
      <c r="K144" s="102"/>
      <c r="L144" s="102"/>
      <c r="M144" s="102"/>
      <c r="N144" s="102"/>
      <c r="O144" s="102"/>
      <c r="P144" s="102"/>
      <c r="Q144" s="102"/>
      <c r="R144" s="102"/>
      <c r="S144" s="102"/>
      <c r="T144" s="102"/>
      <c r="U144" s="102"/>
      <c r="V144" s="102"/>
    </row>
    <row r="145" spans="1:22" ht="14.1" customHeight="1">
      <c r="A145" s="102"/>
      <c r="B145" s="93" t="s">
        <v>219</v>
      </c>
      <c r="C145" s="58"/>
      <c r="D145" s="58"/>
      <c r="E145" s="53"/>
      <c r="F145" s="58"/>
      <c r="G145" s="106">
        <f t="shared" si="10"/>
        <v>0</v>
      </c>
      <c r="H145" s="151"/>
      <c r="I145" s="102"/>
      <c r="J145" s="102"/>
      <c r="K145" s="102"/>
      <c r="L145" s="102"/>
      <c r="M145" s="102"/>
      <c r="N145" s="102"/>
      <c r="O145" s="102"/>
      <c r="P145" s="102"/>
      <c r="Q145" s="102"/>
      <c r="R145" s="102"/>
      <c r="S145" s="102"/>
      <c r="T145" s="102"/>
      <c r="U145" s="102"/>
      <c r="V145" s="102"/>
    </row>
    <row r="146" spans="1:22" ht="14.1" customHeight="1">
      <c r="A146" s="102"/>
      <c r="B146" s="93" t="s">
        <v>219</v>
      </c>
      <c r="C146" s="58"/>
      <c r="D146" s="58"/>
      <c r="E146" s="53"/>
      <c r="F146" s="58"/>
      <c r="G146" s="106">
        <f t="shared" si="10"/>
        <v>0</v>
      </c>
      <c r="H146" s="151"/>
      <c r="I146" s="102"/>
      <c r="J146" s="102"/>
      <c r="K146" s="102"/>
      <c r="L146" s="102"/>
      <c r="M146" s="102"/>
      <c r="N146" s="102"/>
      <c r="O146" s="102"/>
      <c r="P146" s="102"/>
      <c r="Q146" s="102"/>
      <c r="R146" s="102"/>
      <c r="S146" s="102"/>
      <c r="T146" s="102"/>
      <c r="U146" s="102"/>
      <c r="V146" s="102"/>
    </row>
    <row r="147" spans="1:22" ht="14.1" customHeight="1">
      <c r="A147" s="102"/>
      <c r="B147" s="47" t="s">
        <v>250</v>
      </c>
      <c r="C147" s="48"/>
      <c r="D147" s="48"/>
      <c r="E147" s="49"/>
      <c r="F147" s="72"/>
      <c r="G147" s="89">
        <f>SUM(G133:G146)</f>
        <v>0</v>
      </c>
      <c r="H147" s="151"/>
      <c r="I147" s="102"/>
      <c r="J147" s="102"/>
      <c r="K147" s="102"/>
      <c r="L147" s="102"/>
      <c r="M147" s="102"/>
      <c r="N147" s="102"/>
      <c r="O147" s="102"/>
      <c r="P147" s="102"/>
      <c r="Q147" s="102"/>
      <c r="R147" s="102"/>
      <c r="S147" s="102"/>
      <c r="T147" s="102"/>
      <c r="U147" s="102"/>
      <c r="V147" s="102"/>
    </row>
    <row r="148" spans="1:22" ht="15">
      <c r="A148" s="102"/>
      <c r="B148" s="119" t="s">
        <v>311</v>
      </c>
      <c r="C148" s="679" t="s">
        <v>248</v>
      </c>
      <c r="D148" s="680"/>
      <c r="E148" s="679" t="s">
        <v>249</v>
      </c>
      <c r="F148" s="680"/>
      <c r="G148" s="120" t="s">
        <v>250</v>
      </c>
      <c r="H148" s="151"/>
      <c r="I148" s="102"/>
      <c r="J148" s="102"/>
      <c r="K148" s="102"/>
      <c r="L148" s="102"/>
      <c r="M148" s="102"/>
      <c r="N148" s="102"/>
      <c r="O148" s="102"/>
      <c r="P148" s="102"/>
      <c r="Q148" s="102"/>
      <c r="R148" s="102"/>
      <c r="S148" s="102"/>
      <c r="T148" s="102"/>
      <c r="U148" s="102"/>
      <c r="V148" s="102"/>
    </row>
    <row r="149" spans="1:22" ht="14.1" customHeight="1">
      <c r="A149" s="102"/>
      <c r="B149" s="121" t="s">
        <v>118</v>
      </c>
      <c r="C149" s="58"/>
      <c r="D149" s="46" t="s">
        <v>313</v>
      </c>
      <c r="E149" s="53"/>
      <c r="F149" s="46" t="s">
        <v>207</v>
      </c>
      <c r="G149" s="106">
        <f>ROUND(E149*C149,2)</f>
        <v>0</v>
      </c>
      <c r="H149" s="151"/>
      <c r="I149" s="102"/>
      <c r="J149" s="102"/>
      <c r="K149" s="102"/>
      <c r="L149" s="102"/>
      <c r="M149" s="102"/>
      <c r="N149" s="102"/>
      <c r="O149" s="102"/>
      <c r="P149" s="102"/>
      <c r="Q149" s="102"/>
      <c r="R149" s="102"/>
      <c r="S149" s="102"/>
      <c r="T149" s="102"/>
      <c r="U149" s="102"/>
      <c r="V149" s="102"/>
    </row>
    <row r="150" spans="1:22" ht="14.1" customHeight="1">
      <c r="A150" s="102"/>
      <c r="B150" s="168" t="s">
        <v>312</v>
      </c>
      <c r="C150" s="58"/>
      <c r="D150" s="169" t="s">
        <v>313</v>
      </c>
      <c r="E150" s="53"/>
      <c r="F150" s="169" t="s">
        <v>207</v>
      </c>
      <c r="G150" s="106">
        <f>ROUND(E150*C150,2)</f>
        <v>0</v>
      </c>
      <c r="H150" s="151"/>
      <c r="I150" s="102"/>
      <c r="J150" s="102"/>
      <c r="K150" s="102"/>
      <c r="L150" s="102"/>
      <c r="M150" s="102"/>
      <c r="N150" s="102"/>
      <c r="O150" s="102"/>
      <c r="P150" s="102"/>
      <c r="Q150" s="102"/>
      <c r="R150" s="102"/>
      <c r="S150" s="102"/>
      <c r="T150" s="102"/>
      <c r="U150" s="102"/>
      <c r="V150" s="102"/>
    </row>
    <row r="151" spans="1:22" ht="14.1" customHeight="1">
      <c r="A151" s="102"/>
      <c r="B151" s="93" t="s">
        <v>219</v>
      </c>
      <c r="C151" s="58"/>
      <c r="D151" s="58"/>
      <c r="E151" s="53"/>
      <c r="F151" s="58"/>
      <c r="G151" s="106">
        <f>ROUND(E151*C151,2)</f>
        <v>0</v>
      </c>
      <c r="H151" s="151"/>
      <c r="I151" s="102"/>
      <c r="J151" s="102"/>
      <c r="K151" s="102"/>
      <c r="L151" s="102"/>
      <c r="M151" s="102"/>
      <c r="N151" s="102"/>
      <c r="O151" s="102"/>
      <c r="P151" s="102"/>
      <c r="Q151" s="102"/>
      <c r="R151" s="102"/>
      <c r="S151" s="102"/>
      <c r="T151" s="102"/>
      <c r="U151" s="102"/>
      <c r="V151" s="102"/>
    </row>
    <row r="152" spans="1:22" ht="14.1" customHeight="1">
      <c r="A152" s="102"/>
      <c r="B152" s="93" t="s">
        <v>219</v>
      </c>
      <c r="C152" s="58"/>
      <c r="D152" s="58"/>
      <c r="E152" s="53"/>
      <c r="F152" s="58"/>
      <c r="G152" s="106">
        <f>ROUND(E152*C152,2)</f>
        <v>0</v>
      </c>
      <c r="H152" s="151"/>
      <c r="I152" s="102"/>
      <c r="J152" s="102"/>
      <c r="K152" s="102"/>
      <c r="L152" s="102"/>
      <c r="M152" s="102"/>
      <c r="N152" s="102"/>
      <c r="O152" s="102"/>
      <c r="P152" s="102"/>
      <c r="Q152" s="102"/>
      <c r="R152" s="102"/>
      <c r="S152" s="102"/>
      <c r="T152" s="102"/>
      <c r="U152" s="102"/>
      <c r="V152" s="102"/>
    </row>
    <row r="153" spans="1:22" ht="14.1" customHeight="1">
      <c r="A153" s="102"/>
      <c r="B153" s="47" t="s">
        <v>250</v>
      </c>
      <c r="C153" s="48"/>
      <c r="D153" s="48"/>
      <c r="E153" s="49"/>
      <c r="F153" s="72"/>
      <c r="G153" s="89">
        <f>SUM(G149:G152)</f>
        <v>0</v>
      </c>
      <c r="H153" s="151"/>
      <c r="I153" s="102"/>
      <c r="J153" s="102"/>
      <c r="K153" s="102"/>
      <c r="L153" s="102"/>
      <c r="M153" s="102"/>
      <c r="N153" s="102"/>
      <c r="O153" s="102"/>
      <c r="P153" s="102"/>
      <c r="Q153" s="102"/>
      <c r="R153" s="102"/>
      <c r="S153" s="102"/>
      <c r="T153" s="102"/>
      <c r="U153" s="102"/>
      <c r="V153" s="102"/>
    </row>
    <row r="154" spans="1:22" ht="15">
      <c r="A154" s="102"/>
      <c r="B154" s="123" t="s">
        <v>344</v>
      </c>
      <c r="C154" s="679" t="s">
        <v>248</v>
      </c>
      <c r="D154" s="680"/>
      <c r="E154" s="679" t="s">
        <v>249</v>
      </c>
      <c r="F154" s="680"/>
      <c r="G154" s="124" t="s">
        <v>250</v>
      </c>
      <c r="H154" s="151"/>
      <c r="I154" s="102"/>
      <c r="J154" s="102"/>
      <c r="K154" s="102"/>
      <c r="L154" s="102"/>
      <c r="M154" s="102"/>
      <c r="N154" s="102"/>
      <c r="O154" s="102"/>
      <c r="P154" s="102"/>
      <c r="Q154" s="102"/>
      <c r="R154" s="102"/>
      <c r="S154" s="102"/>
      <c r="T154" s="102"/>
      <c r="U154" s="102"/>
      <c r="V154" s="102"/>
    </row>
    <row r="155" spans="1:22" ht="14.1" customHeight="1">
      <c r="A155" s="102"/>
      <c r="B155" s="125" t="s">
        <v>119</v>
      </c>
      <c r="C155" s="59"/>
      <c r="D155" s="46" t="s">
        <v>261</v>
      </c>
      <c r="E155" s="53"/>
      <c r="F155" s="46" t="s">
        <v>262</v>
      </c>
      <c r="G155" s="106">
        <f t="shared" ref="G155:G162" si="11">ROUND(E155*C155,2)</f>
        <v>0</v>
      </c>
      <c r="H155" s="151"/>
      <c r="I155" s="102"/>
      <c r="J155" s="102"/>
      <c r="K155" s="102"/>
      <c r="L155" s="102"/>
      <c r="M155" s="102"/>
      <c r="N155" s="102"/>
      <c r="O155" s="102"/>
      <c r="P155" s="102"/>
      <c r="Q155" s="102"/>
      <c r="R155" s="102"/>
      <c r="S155" s="102"/>
      <c r="T155" s="102"/>
      <c r="U155" s="102"/>
      <c r="V155" s="102"/>
    </row>
    <row r="156" spans="1:22" ht="14.1" customHeight="1">
      <c r="A156" s="102"/>
      <c r="B156" s="125" t="s">
        <v>120</v>
      </c>
      <c r="C156" s="59"/>
      <c r="D156" s="46" t="s">
        <v>261</v>
      </c>
      <c r="E156" s="53"/>
      <c r="F156" s="46" t="s">
        <v>262</v>
      </c>
      <c r="G156" s="106">
        <f t="shared" si="11"/>
        <v>0</v>
      </c>
      <c r="H156" s="151"/>
      <c r="I156" s="102"/>
      <c r="J156" s="102"/>
      <c r="K156" s="102"/>
      <c r="L156" s="102"/>
      <c r="M156" s="102"/>
      <c r="N156" s="102"/>
      <c r="O156" s="102"/>
      <c r="P156" s="102"/>
      <c r="Q156" s="102"/>
      <c r="R156" s="102"/>
      <c r="S156" s="102"/>
      <c r="T156" s="102"/>
      <c r="U156" s="102"/>
      <c r="V156" s="102"/>
    </row>
    <row r="157" spans="1:22" ht="14.1" customHeight="1">
      <c r="A157" s="102"/>
      <c r="B157" s="125" t="s">
        <v>314</v>
      </c>
      <c r="C157" s="59"/>
      <c r="D157" s="46" t="s">
        <v>261</v>
      </c>
      <c r="E157" s="53"/>
      <c r="F157" s="46" t="s">
        <v>262</v>
      </c>
      <c r="G157" s="106">
        <f t="shared" si="11"/>
        <v>0</v>
      </c>
      <c r="H157" s="151"/>
      <c r="I157" s="102"/>
      <c r="J157" s="102"/>
      <c r="K157" s="102"/>
      <c r="L157" s="102"/>
      <c r="M157" s="102"/>
      <c r="N157" s="102"/>
      <c r="O157" s="102"/>
      <c r="P157" s="102"/>
      <c r="Q157" s="102"/>
      <c r="R157" s="102"/>
      <c r="S157" s="102"/>
      <c r="T157" s="102"/>
      <c r="U157" s="102"/>
      <c r="V157" s="102"/>
    </row>
    <row r="158" spans="1:22" ht="14.1" customHeight="1">
      <c r="A158" s="102"/>
      <c r="B158" s="125" t="s">
        <v>315</v>
      </c>
      <c r="C158" s="59"/>
      <c r="D158" s="46" t="s">
        <v>261</v>
      </c>
      <c r="E158" s="53"/>
      <c r="F158" s="46" t="s">
        <v>262</v>
      </c>
      <c r="G158" s="106">
        <f t="shared" si="11"/>
        <v>0</v>
      </c>
      <c r="H158" s="151"/>
      <c r="I158" s="102"/>
      <c r="J158" s="102"/>
      <c r="K158" s="102"/>
      <c r="L158" s="102"/>
      <c r="M158" s="102"/>
      <c r="N158" s="102"/>
      <c r="O158" s="102"/>
      <c r="P158" s="102"/>
      <c r="Q158" s="102"/>
      <c r="R158" s="102"/>
      <c r="S158" s="102"/>
      <c r="T158" s="102"/>
      <c r="U158" s="102"/>
      <c r="V158" s="102"/>
    </row>
    <row r="159" spans="1:22" ht="14.1" customHeight="1">
      <c r="A159" s="102"/>
      <c r="B159" s="125" t="s">
        <v>121</v>
      </c>
      <c r="C159" s="59"/>
      <c r="D159" s="46" t="s">
        <v>261</v>
      </c>
      <c r="E159" s="53"/>
      <c r="F159" s="46" t="s">
        <v>262</v>
      </c>
      <c r="G159" s="106">
        <f t="shared" si="11"/>
        <v>0</v>
      </c>
      <c r="H159" s="151"/>
      <c r="I159" s="102"/>
      <c r="J159" s="102"/>
      <c r="K159" s="102"/>
      <c r="L159" s="102"/>
      <c r="M159" s="102"/>
      <c r="N159" s="102"/>
      <c r="O159" s="102"/>
      <c r="P159" s="102"/>
      <c r="Q159" s="102"/>
      <c r="R159" s="102"/>
      <c r="S159" s="102"/>
      <c r="T159" s="102"/>
      <c r="U159" s="102"/>
      <c r="V159" s="102"/>
    </row>
    <row r="160" spans="1:22" ht="14.1" customHeight="1">
      <c r="A160" s="102"/>
      <c r="B160" s="170" t="s">
        <v>208</v>
      </c>
      <c r="C160" s="59"/>
      <c r="D160" s="169" t="s">
        <v>261</v>
      </c>
      <c r="E160" s="53"/>
      <c r="F160" s="169" t="s">
        <v>262</v>
      </c>
      <c r="G160" s="106">
        <f>ROUND(E160*C160,2)</f>
        <v>0</v>
      </c>
      <c r="H160" s="151"/>
      <c r="I160" s="102"/>
      <c r="J160" s="102"/>
      <c r="K160" s="102"/>
      <c r="L160" s="102"/>
      <c r="M160" s="102"/>
      <c r="N160" s="102"/>
      <c r="O160" s="102"/>
      <c r="P160" s="102"/>
      <c r="Q160" s="102"/>
      <c r="R160" s="102"/>
      <c r="S160" s="102"/>
      <c r="T160" s="102"/>
      <c r="U160" s="102"/>
      <c r="V160" s="102"/>
    </row>
    <row r="161" spans="1:22" ht="14.1" customHeight="1">
      <c r="A161" s="102"/>
      <c r="B161" s="93" t="s">
        <v>219</v>
      </c>
      <c r="C161" s="59"/>
      <c r="D161" s="59"/>
      <c r="E161" s="53"/>
      <c r="F161" s="59"/>
      <c r="G161" s="106">
        <f t="shared" si="11"/>
        <v>0</v>
      </c>
      <c r="H161" s="151"/>
      <c r="I161" s="102"/>
      <c r="J161" s="102"/>
      <c r="K161" s="102"/>
      <c r="L161" s="102"/>
      <c r="M161" s="102"/>
      <c r="N161" s="102"/>
      <c r="O161" s="102"/>
      <c r="P161" s="102"/>
      <c r="Q161" s="102"/>
      <c r="R161" s="102"/>
      <c r="S161" s="102"/>
      <c r="T161" s="102"/>
      <c r="U161" s="102"/>
      <c r="V161" s="102"/>
    </row>
    <row r="162" spans="1:22" ht="14.1" customHeight="1">
      <c r="A162" s="102"/>
      <c r="B162" s="93" t="s">
        <v>219</v>
      </c>
      <c r="C162" s="59"/>
      <c r="D162" s="59"/>
      <c r="E162" s="53"/>
      <c r="F162" s="59"/>
      <c r="G162" s="106">
        <f t="shared" si="11"/>
        <v>0</v>
      </c>
      <c r="H162" s="151"/>
      <c r="I162" s="102"/>
      <c r="J162" s="102"/>
      <c r="K162" s="102"/>
      <c r="L162" s="102"/>
      <c r="M162" s="102"/>
      <c r="N162" s="102"/>
      <c r="O162" s="102"/>
      <c r="P162" s="102"/>
      <c r="Q162" s="102"/>
      <c r="R162" s="102"/>
      <c r="S162" s="102"/>
      <c r="T162" s="102"/>
      <c r="U162" s="102"/>
      <c r="V162" s="102"/>
    </row>
    <row r="163" spans="1:22" ht="14.1" customHeight="1">
      <c r="A163" s="102"/>
      <c r="B163" s="50" t="s">
        <v>250</v>
      </c>
      <c r="C163" s="73"/>
      <c r="D163" s="73"/>
      <c r="E163" s="73"/>
      <c r="F163" s="74"/>
      <c r="G163" s="90">
        <f>SUM(G155:G162)</f>
        <v>0</v>
      </c>
      <c r="H163" s="151"/>
      <c r="I163" s="102"/>
      <c r="J163" s="102"/>
      <c r="K163" s="102"/>
      <c r="L163" s="102"/>
      <c r="M163" s="102"/>
      <c r="N163" s="102"/>
      <c r="O163" s="102"/>
      <c r="P163" s="102"/>
      <c r="Q163" s="102"/>
      <c r="R163" s="102"/>
      <c r="S163" s="102"/>
      <c r="T163" s="102"/>
      <c r="U163" s="102"/>
      <c r="V163" s="102"/>
    </row>
    <row r="164" spans="1:22" ht="15">
      <c r="A164" s="102"/>
      <c r="B164" s="123" t="s">
        <v>345</v>
      </c>
      <c r="C164" s="679" t="s">
        <v>248</v>
      </c>
      <c r="D164" s="680"/>
      <c r="E164" s="679" t="s">
        <v>249</v>
      </c>
      <c r="F164" s="680"/>
      <c r="G164" s="124" t="s">
        <v>250</v>
      </c>
      <c r="H164" s="151"/>
      <c r="I164" s="102"/>
      <c r="J164" s="102"/>
      <c r="K164" s="102"/>
      <c r="L164" s="102"/>
      <c r="M164" s="102"/>
      <c r="N164" s="102"/>
      <c r="O164" s="102"/>
      <c r="P164" s="102"/>
      <c r="Q164" s="102"/>
      <c r="R164" s="102"/>
      <c r="S164" s="102"/>
      <c r="T164" s="102"/>
      <c r="U164" s="102"/>
      <c r="V164" s="102"/>
    </row>
    <row r="165" spans="1:22" ht="14.1" customHeight="1">
      <c r="A165" s="102"/>
      <c r="B165" s="125" t="s">
        <v>138</v>
      </c>
      <c r="C165" s="59"/>
      <c r="D165" s="46" t="s">
        <v>261</v>
      </c>
      <c r="E165" s="53"/>
      <c r="F165" s="46" t="s">
        <v>262</v>
      </c>
      <c r="G165" s="106">
        <f t="shared" ref="G165:G170" si="12">ROUND(E165*C165,2)</f>
        <v>0</v>
      </c>
      <c r="H165" s="151"/>
      <c r="I165" s="102"/>
      <c r="J165" s="102"/>
      <c r="K165" s="102"/>
      <c r="L165" s="102"/>
      <c r="M165" s="102"/>
      <c r="N165" s="102"/>
      <c r="O165" s="102"/>
      <c r="P165" s="102"/>
      <c r="Q165" s="102"/>
      <c r="R165" s="102"/>
      <c r="S165" s="102"/>
      <c r="T165" s="102"/>
      <c r="U165" s="102"/>
      <c r="V165" s="102"/>
    </row>
    <row r="166" spans="1:22" ht="14.1" customHeight="1">
      <c r="A166" s="102"/>
      <c r="B166" s="125" t="s">
        <v>122</v>
      </c>
      <c r="C166" s="59"/>
      <c r="D166" s="46" t="s">
        <v>261</v>
      </c>
      <c r="E166" s="53"/>
      <c r="F166" s="46" t="s">
        <v>262</v>
      </c>
      <c r="G166" s="106">
        <f t="shared" si="12"/>
        <v>0</v>
      </c>
      <c r="H166" s="151"/>
      <c r="I166" s="102"/>
      <c r="J166" s="102"/>
      <c r="K166" s="102"/>
      <c r="L166" s="102"/>
      <c r="M166" s="102"/>
      <c r="N166" s="102"/>
      <c r="O166" s="102"/>
      <c r="P166" s="102"/>
      <c r="Q166" s="102"/>
      <c r="R166" s="102"/>
      <c r="S166" s="102"/>
      <c r="T166" s="102"/>
      <c r="U166" s="102"/>
      <c r="V166" s="102"/>
    </row>
    <row r="167" spans="1:22" ht="14.1" customHeight="1">
      <c r="A167" s="102"/>
      <c r="B167" s="170" t="s">
        <v>316</v>
      </c>
      <c r="C167" s="59"/>
      <c r="D167" s="169" t="s">
        <v>261</v>
      </c>
      <c r="E167" s="53"/>
      <c r="F167" s="169" t="s">
        <v>262</v>
      </c>
      <c r="G167" s="106">
        <f>ROUND(E167*C167,2)</f>
        <v>0</v>
      </c>
      <c r="H167" s="151"/>
      <c r="I167" s="102"/>
      <c r="J167" s="102"/>
      <c r="K167" s="102"/>
      <c r="L167" s="102"/>
      <c r="M167" s="102"/>
      <c r="N167" s="102"/>
      <c r="O167" s="102"/>
      <c r="P167" s="102"/>
      <c r="Q167" s="102"/>
      <c r="R167" s="102"/>
      <c r="S167" s="102"/>
      <c r="T167" s="102"/>
      <c r="U167" s="102"/>
      <c r="V167" s="102"/>
    </row>
    <row r="168" spans="1:22" ht="14.1" customHeight="1">
      <c r="A168" s="102"/>
      <c r="B168" s="170" t="s">
        <v>137</v>
      </c>
      <c r="C168" s="59"/>
      <c r="D168" s="169" t="s">
        <v>261</v>
      </c>
      <c r="E168" s="53"/>
      <c r="F168" s="169" t="s">
        <v>262</v>
      </c>
      <c r="G168" s="106">
        <f>ROUND(E168*C168,2)</f>
        <v>0</v>
      </c>
      <c r="H168" s="151"/>
      <c r="I168" s="102"/>
      <c r="J168" s="102"/>
      <c r="K168" s="102"/>
      <c r="L168" s="102"/>
      <c r="M168" s="102"/>
      <c r="N168" s="102"/>
      <c r="O168" s="102"/>
      <c r="P168" s="102"/>
      <c r="Q168" s="102"/>
      <c r="R168" s="102"/>
      <c r="S168" s="102"/>
      <c r="T168" s="102"/>
      <c r="U168" s="102"/>
      <c r="V168" s="102"/>
    </row>
    <row r="169" spans="1:22" ht="14.1" customHeight="1">
      <c r="A169" s="102"/>
      <c r="B169" s="93" t="s">
        <v>219</v>
      </c>
      <c r="C169" s="59"/>
      <c r="D169" s="59"/>
      <c r="E169" s="53"/>
      <c r="F169" s="59"/>
      <c r="G169" s="106">
        <f t="shared" si="12"/>
        <v>0</v>
      </c>
      <c r="H169" s="151"/>
      <c r="I169" s="102"/>
      <c r="J169" s="102"/>
      <c r="K169" s="102"/>
      <c r="L169" s="102"/>
      <c r="M169" s="102"/>
      <c r="N169" s="102"/>
      <c r="O169" s="102"/>
      <c r="P169" s="102"/>
      <c r="Q169" s="102"/>
      <c r="R169" s="102"/>
      <c r="S169" s="102"/>
      <c r="T169" s="102"/>
      <c r="U169" s="102"/>
      <c r="V169" s="102"/>
    </row>
    <row r="170" spans="1:22" ht="14.1" customHeight="1">
      <c r="A170" s="102"/>
      <c r="B170" s="93" t="s">
        <v>219</v>
      </c>
      <c r="C170" s="59"/>
      <c r="D170" s="59"/>
      <c r="E170" s="53"/>
      <c r="F170" s="59"/>
      <c r="G170" s="106">
        <f t="shared" si="12"/>
        <v>0</v>
      </c>
      <c r="H170" s="151"/>
      <c r="I170" s="102"/>
      <c r="J170" s="102"/>
      <c r="K170" s="102"/>
      <c r="L170" s="102"/>
      <c r="M170" s="102"/>
      <c r="N170" s="102"/>
      <c r="O170" s="102"/>
      <c r="P170" s="102"/>
      <c r="Q170" s="102"/>
      <c r="R170" s="102"/>
      <c r="S170" s="102"/>
      <c r="T170" s="102"/>
      <c r="U170" s="102"/>
      <c r="V170" s="102"/>
    </row>
    <row r="171" spans="1:22" ht="14.1" customHeight="1">
      <c r="A171" s="102"/>
      <c r="B171" s="51" t="s">
        <v>250</v>
      </c>
      <c r="C171" s="73"/>
      <c r="D171" s="73"/>
      <c r="E171" s="30"/>
      <c r="F171" s="74"/>
      <c r="G171" s="91">
        <f>SUM(G165:G170)</f>
        <v>0</v>
      </c>
      <c r="H171" s="151"/>
      <c r="I171" s="102"/>
      <c r="J171" s="102"/>
      <c r="K171" s="102"/>
      <c r="L171" s="102"/>
      <c r="M171" s="102"/>
      <c r="N171" s="102"/>
      <c r="O171" s="102"/>
      <c r="P171" s="102"/>
      <c r="Q171" s="102"/>
      <c r="R171" s="102"/>
      <c r="S171" s="102"/>
      <c r="T171" s="102"/>
      <c r="U171" s="102"/>
      <c r="V171" s="102"/>
    </row>
    <row r="172" spans="1:22" ht="15">
      <c r="A172" s="102"/>
      <c r="B172" s="123" t="s">
        <v>346</v>
      </c>
      <c r="C172" s="679" t="s">
        <v>248</v>
      </c>
      <c r="D172" s="680"/>
      <c r="E172" s="679" t="s">
        <v>249</v>
      </c>
      <c r="F172" s="680"/>
      <c r="G172" s="124" t="s">
        <v>250</v>
      </c>
      <c r="H172" s="151"/>
      <c r="I172" s="102"/>
      <c r="J172" s="102"/>
      <c r="K172" s="102"/>
      <c r="L172" s="102"/>
      <c r="M172" s="102"/>
      <c r="N172" s="102"/>
      <c r="O172" s="102"/>
      <c r="P172" s="102"/>
      <c r="Q172" s="102"/>
      <c r="R172" s="102"/>
      <c r="S172" s="102"/>
      <c r="T172" s="102"/>
      <c r="U172" s="102"/>
      <c r="V172" s="102"/>
    </row>
    <row r="173" spans="1:22" ht="14.1" customHeight="1">
      <c r="A173" s="102"/>
      <c r="B173" s="125" t="s">
        <v>144</v>
      </c>
      <c r="C173" s="59"/>
      <c r="D173" s="68" t="s">
        <v>276</v>
      </c>
      <c r="E173" s="53"/>
      <c r="F173" s="68" t="s">
        <v>277</v>
      </c>
      <c r="G173" s="106">
        <f t="shared" ref="G173:G179" si="13">ROUND(E173*C173,2)</f>
        <v>0</v>
      </c>
      <c r="H173" s="151"/>
      <c r="I173" s="102"/>
      <c r="J173" s="102"/>
      <c r="K173" s="102"/>
      <c r="L173" s="102"/>
      <c r="M173" s="102"/>
      <c r="N173" s="102"/>
      <c r="O173" s="102"/>
      <c r="P173" s="102"/>
      <c r="Q173" s="102"/>
      <c r="R173" s="102"/>
      <c r="S173" s="102"/>
      <c r="T173" s="102"/>
      <c r="U173" s="102"/>
      <c r="V173" s="102"/>
    </row>
    <row r="174" spans="1:22" ht="14.1" customHeight="1">
      <c r="A174" s="102"/>
      <c r="B174" s="125" t="s">
        <v>123</v>
      </c>
      <c r="C174" s="59"/>
      <c r="D174" s="46" t="s">
        <v>261</v>
      </c>
      <c r="E174" s="53"/>
      <c r="F174" s="46" t="s">
        <v>262</v>
      </c>
      <c r="G174" s="106">
        <f t="shared" si="13"/>
        <v>0</v>
      </c>
      <c r="H174" s="151"/>
      <c r="I174" s="102"/>
      <c r="J174" s="102"/>
      <c r="K174" s="102"/>
      <c r="L174" s="102"/>
      <c r="M174" s="102"/>
      <c r="N174" s="102"/>
      <c r="O174" s="102"/>
      <c r="P174" s="102"/>
      <c r="Q174" s="102"/>
      <c r="R174" s="102"/>
      <c r="S174" s="102"/>
      <c r="T174" s="102"/>
      <c r="U174" s="102"/>
      <c r="V174" s="102"/>
    </row>
    <row r="175" spans="1:22" ht="14.1" customHeight="1">
      <c r="A175" s="102"/>
      <c r="B175" s="125" t="s">
        <v>317</v>
      </c>
      <c r="C175" s="59"/>
      <c r="D175" s="68" t="s">
        <v>276</v>
      </c>
      <c r="E175" s="53"/>
      <c r="F175" s="68" t="s">
        <v>277</v>
      </c>
      <c r="G175" s="106">
        <f t="shared" si="13"/>
        <v>0</v>
      </c>
      <c r="H175" s="151"/>
      <c r="I175" s="102"/>
      <c r="J175" s="102"/>
      <c r="K175" s="102"/>
      <c r="L175" s="102"/>
      <c r="M175" s="102"/>
      <c r="N175" s="102"/>
      <c r="O175" s="102"/>
      <c r="P175" s="102"/>
      <c r="Q175" s="102"/>
      <c r="R175" s="102"/>
      <c r="S175" s="102"/>
      <c r="T175" s="102"/>
      <c r="U175" s="102"/>
      <c r="V175" s="102"/>
    </row>
    <row r="176" spans="1:22" ht="14.1" customHeight="1">
      <c r="A176" s="102"/>
      <c r="B176" s="170" t="s">
        <v>209</v>
      </c>
      <c r="C176" s="59"/>
      <c r="D176" s="167" t="s">
        <v>276</v>
      </c>
      <c r="E176" s="53"/>
      <c r="F176" s="167" t="s">
        <v>277</v>
      </c>
      <c r="G176" s="106">
        <f t="shared" si="13"/>
        <v>0</v>
      </c>
      <c r="H176" s="151"/>
      <c r="I176" s="102"/>
      <c r="J176" s="102"/>
      <c r="K176" s="102"/>
      <c r="L176" s="102"/>
      <c r="M176" s="102"/>
      <c r="N176" s="102"/>
      <c r="O176" s="102"/>
      <c r="P176" s="102"/>
      <c r="Q176" s="102"/>
      <c r="R176" s="102"/>
      <c r="S176" s="102"/>
      <c r="T176" s="102"/>
      <c r="U176" s="102"/>
      <c r="V176" s="102"/>
    </row>
    <row r="177" spans="1:22" ht="14.1" customHeight="1">
      <c r="A177" s="102"/>
      <c r="B177" s="170" t="s">
        <v>210</v>
      </c>
      <c r="C177" s="59"/>
      <c r="D177" s="167" t="s">
        <v>276</v>
      </c>
      <c r="E177" s="53"/>
      <c r="F177" s="167" t="s">
        <v>277</v>
      </c>
      <c r="G177" s="106">
        <f t="shared" si="13"/>
        <v>0</v>
      </c>
      <c r="H177" s="151"/>
      <c r="I177" s="102"/>
      <c r="J177" s="102"/>
      <c r="K177" s="102"/>
      <c r="L177" s="102"/>
      <c r="M177" s="102"/>
      <c r="N177" s="102"/>
      <c r="O177" s="102"/>
      <c r="P177" s="102"/>
      <c r="Q177" s="102"/>
      <c r="R177" s="102"/>
      <c r="S177" s="102"/>
      <c r="T177" s="102"/>
      <c r="U177" s="102"/>
      <c r="V177" s="102"/>
    </row>
    <row r="178" spans="1:22" ht="14.1" customHeight="1">
      <c r="A178" s="102"/>
      <c r="B178" s="93" t="s">
        <v>219</v>
      </c>
      <c r="C178" s="59"/>
      <c r="D178" s="59"/>
      <c r="E178" s="53"/>
      <c r="F178" s="59"/>
      <c r="G178" s="106">
        <f t="shared" si="13"/>
        <v>0</v>
      </c>
      <c r="H178" s="151"/>
      <c r="I178" s="102"/>
      <c r="J178" s="102"/>
      <c r="K178" s="102"/>
      <c r="L178" s="102"/>
      <c r="M178" s="102"/>
      <c r="N178" s="102"/>
      <c r="O178" s="102"/>
      <c r="P178" s="102"/>
      <c r="Q178" s="102"/>
      <c r="R178" s="102"/>
      <c r="S178" s="102"/>
      <c r="T178" s="102"/>
      <c r="U178" s="102"/>
      <c r="V178" s="102"/>
    </row>
    <row r="179" spans="1:22" ht="14.1" customHeight="1">
      <c r="A179" s="102"/>
      <c r="B179" s="93" t="s">
        <v>219</v>
      </c>
      <c r="C179" s="59"/>
      <c r="D179" s="59"/>
      <c r="E179" s="53"/>
      <c r="F179" s="59"/>
      <c r="G179" s="106">
        <f t="shared" si="13"/>
        <v>0</v>
      </c>
      <c r="H179" s="151"/>
      <c r="I179" s="102"/>
      <c r="J179" s="102"/>
      <c r="K179" s="102"/>
      <c r="L179" s="102"/>
      <c r="M179" s="102"/>
      <c r="N179" s="102"/>
      <c r="O179" s="102"/>
      <c r="P179" s="102"/>
      <c r="Q179" s="102"/>
      <c r="R179" s="102"/>
      <c r="S179" s="102"/>
      <c r="T179" s="102"/>
      <c r="U179" s="102"/>
      <c r="V179" s="102"/>
    </row>
    <row r="180" spans="1:22" ht="14.1" customHeight="1">
      <c r="A180" s="102"/>
      <c r="B180" s="51" t="s">
        <v>250</v>
      </c>
      <c r="C180" s="73"/>
      <c r="D180" s="73"/>
      <c r="E180" s="30"/>
      <c r="F180" s="74"/>
      <c r="G180" s="91">
        <f>SUM(G173:G179)</f>
        <v>0</v>
      </c>
      <c r="H180" s="151"/>
      <c r="I180" s="102"/>
      <c r="J180" s="102"/>
      <c r="K180" s="102"/>
      <c r="L180" s="102"/>
      <c r="M180" s="102"/>
      <c r="N180" s="102"/>
      <c r="O180" s="102"/>
      <c r="P180" s="102"/>
      <c r="Q180" s="102"/>
      <c r="R180" s="102"/>
      <c r="S180" s="102"/>
      <c r="T180" s="102"/>
      <c r="U180" s="102"/>
      <c r="V180" s="102"/>
    </row>
    <row r="181" spans="1:22" ht="15">
      <c r="A181" s="102"/>
      <c r="B181" s="123" t="s">
        <v>347</v>
      </c>
      <c r="C181" s="679" t="s">
        <v>248</v>
      </c>
      <c r="D181" s="680"/>
      <c r="E181" s="679" t="s">
        <v>249</v>
      </c>
      <c r="F181" s="680"/>
      <c r="G181" s="124" t="s">
        <v>250</v>
      </c>
      <c r="H181" s="151"/>
      <c r="I181" s="102"/>
      <c r="J181" s="102"/>
      <c r="K181" s="102"/>
      <c r="L181" s="102"/>
      <c r="M181" s="102"/>
      <c r="N181" s="102"/>
      <c r="O181" s="102"/>
      <c r="P181" s="102"/>
      <c r="Q181" s="102"/>
      <c r="R181" s="102"/>
      <c r="S181" s="102"/>
      <c r="T181" s="102"/>
      <c r="U181" s="102"/>
      <c r="V181" s="102"/>
    </row>
    <row r="182" spans="1:22" ht="14.1" customHeight="1">
      <c r="A182" s="102"/>
      <c r="B182" s="125" t="s">
        <v>318</v>
      </c>
      <c r="C182" s="59"/>
      <c r="D182" s="46" t="s">
        <v>261</v>
      </c>
      <c r="E182" s="53"/>
      <c r="F182" s="46" t="s">
        <v>262</v>
      </c>
      <c r="G182" s="106">
        <f t="shared" ref="G182:G191" si="14">ROUND(E182*C182,2)</f>
        <v>0</v>
      </c>
      <c r="H182" s="151"/>
      <c r="I182" s="102"/>
      <c r="J182" s="102"/>
      <c r="K182" s="102"/>
      <c r="L182" s="102"/>
      <c r="M182" s="102"/>
      <c r="N182" s="102"/>
      <c r="O182" s="102"/>
      <c r="P182" s="102"/>
      <c r="Q182" s="102"/>
      <c r="R182" s="102"/>
      <c r="S182" s="102"/>
      <c r="T182" s="102"/>
      <c r="U182" s="102"/>
      <c r="V182" s="102"/>
    </row>
    <row r="183" spans="1:22" ht="14.1" customHeight="1">
      <c r="A183" s="102"/>
      <c r="B183" s="125" t="s">
        <v>319</v>
      </c>
      <c r="C183" s="59"/>
      <c r="D183" s="68" t="s">
        <v>276</v>
      </c>
      <c r="E183" s="53"/>
      <c r="F183" s="68" t="s">
        <v>277</v>
      </c>
      <c r="G183" s="106">
        <f t="shared" si="14"/>
        <v>0</v>
      </c>
      <c r="H183" s="151"/>
      <c r="I183" s="102"/>
      <c r="J183" s="102"/>
      <c r="K183" s="102"/>
      <c r="L183" s="102"/>
      <c r="M183" s="102"/>
      <c r="N183" s="102"/>
      <c r="O183" s="102"/>
      <c r="P183" s="102"/>
      <c r="Q183" s="102"/>
      <c r="R183" s="102"/>
      <c r="S183" s="102"/>
      <c r="T183" s="102"/>
      <c r="U183" s="102"/>
      <c r="V183" s="102"/>
    </row>
    <row r="184" spans="1:22" ht="14.1" customHeight="1">
      <c r="A184" s="102"/>
      <c r="B184" s="125" t="s">
        <v>320</v>
      </c>
      <c r="C184" s="59"/>
      <c r="D184" s="46" t="s">
        <v>261</v>
      </c>
      <c r="E184" s="53"/>
      <c r="F184" s="46" t="s">
        <v>262</v>
      </c>
      <c r="G184" s="106">
        <f t="shared" si="14"/>
        <v>0</v>
      </c>
      <c r="H184" s="151"/>
      <c r="I184" s="102"/>
      <c r="J184" s="102"/>
      <c r="K184" s="102"/>
      <c r="L184" s="102"/>
      <c r="M184" s="102"/>
      <c r="N184" s="102"/>
      <c r="O184" s="102"/>
      <c r="P184" s="102"/>
      <c r="Q184" s="102"/>
      <c r="R184" s="102"/>
      <c r="S184" s="102"/>
      <c r="T184" s="102"/>
      <c r="U184" s="102"/>
      <c r="V184" s="102"/>
    </row>
    <row r="185" spans="1:22" ht="14.1" customHeight="1">
      <c r="A185" s="102"/>
      <c r="B185" s="125" t="s">
        <v>321</v>
      </c>
      <c r="C185" s="59"/>
      <c r="D185" s="46" t="s">
        <v>261</v>
      </c>
      <c r="E185" s="53"/>
      <c r="F185" s="46" t="s">
        <v>262</v>
      </c>
      <c r="G185" s="106">
        <f t="shared" si="14"/>
        <v>0</v>
      </c>
      <c r="H185" s="151"/>
      <c r="I185" s="102"/>
      <c r="J185" s="102"/>
      <c r="K185" s="102"/>
      <c r="L185" s="102"/>
      <c r="M185" s="102"/>
      <c r="N185" s="102"/>
      <c r="O185" s="102"/>
      <c r="P185" s="102"/>
      <c r="Q185" s="102"/>
      <c r="R185" s="102"/>
      <c r="S185" s="102"/>
      <c r="T185" s="102"/>
      <c r="U185" s="102"/>
      <c r="V185" s="102"/>
    </row>
    <row r="186" spans="1:22" ht="14.1" customHeight="1">
      <c r="A186" s="102"/>
      <c r="B186" s="125" t="s">
        <v>322</v>
      </c>
      <c r="C186" s="59"/>
      <c r="D186" s="68" t="s">
        <v>276</v>
      </c>
      <c r="E186" s="53"/>
      <c r="F186" s="68" t="s">
        <v>277</v>
      </c>
      <c r="G186" s="106">
        <f t="shared" si="14"/>
        <v>0</v>
      </c>
      <c r="H186" s="151"/>
      <c r="I186" s="102"/>
      <c r="J186" s="102"/>
      <c r="K186" s="102"/>
      <c r="L186" s="102"/>
      <c r="M186" s="102"/>
      <c r="N186" s="102"/>
      <c r="O186" s="102"/>
      <c r="P186" s="102"/>
      <c r="Q186" s="102"/>
      <c r="R186" s="102"/>
      <c r="S186" s="102"/>
      <c r="T186" s="102"/>
      <c r="U186" s="102"/>
      <c r="V186" s="102"/>
    </row>
    <row r="187" spans="1:22" ht="14.1" customHeight="1">
      <c r="A187" s="102"/>
      <c r="B187" s="170" t="s">
        <v>211</v>
      </c>
      <c r="C187" s="59"/>
      <c r="D187" s="167" t="s">
        <v>261</v>
      </c>
      <c r="E187" s="53"/>
      <c r="F187" s="169" t="s">
        <v>262</v>
      </c>
      <c r="G187" s="106">
        <f>ROUND(E187*C187,2)</f>
        <v>0</v>
      </c>
      <c r="H187" s="151"/>
      <c r="I187" s="102"/>
      <c r="J187" s="102"/>
      <c r="K187" s="102"/>
      <c r="L187" s="102"/>
      <c r="M187" s="102"/>
      <c r="N187" s="102"/>
      <c r="O187" s="102"/>
      <c r="P187" s="102"/>
      <c r="Q187" s="102"/>
      <c r="R187" s="102"/>
      <c r="S187" s="102"/>
      <c r="T187" s="102"/>
      <c r="U187" s="102"/>
      <c r="V187" s="102"/>
    </row>
    <row r="188" spans="1:22" ht="14.1" customHeight="1">
      <c r="A188" s="102"/>
      <c r="B188" s="170" t="s">
        <v>212</v>
      </c>
      <c r="C188" s="59"/>
      <c r="D188" s="167" t="s">
        <v>261</v>
      </c>
      <c r="E188" s="53"/>
      <c r="F188" s="169" t="s">
        <v>262</v>
      </c>
      <c r="G188" s="106">
        <f>ROUND(E188*C188,2)</f>
        <v>0</v>
      </c>
      <c r="H188" s="151"/>
      <c r="I188" s="102"/>
      <c r="J188" s="102"/>
      <c r="K188" s="102"/>
      <c r="L188" s="102"/>
      <c r="M188" s="102"/>
      <c r="N188" s="102"/>
      <c r="O188" s="102"/>
      <c r="P188" s="102"/>
      <c r="Q188" s="102"/>
      <c r="R188" s="102"/>
      <c r="S188" s="102"/>
      <c r="T188" s="102"/>
      <c r="U188" s="102"/>
      <c r="V188" s="102"/>
    </row>
    <row r="189" spans="1:22" ht="14.1" customHeight="1">
      <c r="A189" s="102"/>
      <c r="B189" s="170" t="s">
        <v>213</v>
      </c>
      <c r="C189" s="59"/>
      <c r="D189" s="167" t="s">
        <v>261</v>
      </c>
      <c r="E189" s="53"/>
      <c r="F189" s="169" t="s">
        <v>262</v>
      </c>
      <c r="G189" s="106">
        <f>ROUND(E189*C189,2)</f>
        <v>0</v>
      </c>
      <c r="H189" s="151"/>
      <c r="I189" s="102"/>
      <c r="J189" s="102"/>
      <c r="K189" s="102"/>
      <c r="L189" s="102"/>
      <c r="M189" s="102"/>
      <c r="N189" s="102"/>
      <c r="O189" s="102"/>
      <c r="P189" s="102"/>
      <c r="Q189" s="102"/>
      <c r="R189" s="102"/>
      <c r="S189" s="102"/>
      <c r="T189" s="102"/>
      <c r="U189" s="102"/>
      <c r="V189" s="102"/>
    </row>
    <row r="190" spans="1:22" ht="14.1" customHeight="1">
      <c r="A190" s="102"/>
      <c r="B190" s="93" t="s">
        <v>219</v>
      </c>
      <c r="C190" s="59"/>
      <c r="D190" s="59"/>
      <c r="E190" s="53"/>
      <c r="F190" s="59"/>
      <c r="G190" s="106">
        <f t="shared" si="14"/>
        <v>0</v>
      </c>
      <c r="H190" s="151"/>
      <c r="I190" s="102"/>
      <c r="J190" s="102"/>
      <c r="K190" s="102"/>
      <c r="L190" s="102"/>
      <c r="M190" s="102"/>
      <c r="N190" s="102"/>
      <c r="O190" s="102"/>
      <c r="P190" s="102"/>
      <c r="Q190" s="102"/>
      <c r="R190" s="102"/>
      <c r="S190" s="102"/>
      <c r="T190" s="102"/>
      <c r="U190" s="102"/>
      <c r="V190" s="102"/>
    </row>
    <row r="191" spans="1:22" ht="14.1" customHeight="1">
      <c r="A191" s="102"/>
      <c r="B191" s="93" t="s">
        <v>219</v>
      </c>
      <c r="C191" s="59"/>
      <c r="D191" s="59"/>
      <c r="E191" s="53"/>
      <c r="F191" s="59"/>
      <c r="G191" s="106">
        <f t="shared" si="14"/>
        <v>0</v>
      </c>
      <c r="H191" s="151"/>
      <c r="I191" s="102"/>
      <c r="J191" s="102"/>
      <c r="K191" s="102"/>
      <c r="L191" s="102"/>
      <c r="M191" s="102"/>
      <c r="N191" s="102"/>
      <c r="O191" s="102"/>
      <c r="P191" s="102"/>
      <c r="Q191" s="102"/>
      <c r="R191" s="102"/>
      <c r="S191" s="102"/>
      <c r="T191" s="102"/>
      <c r="U191" s="102"/>
      <c r="V191" s="102"/>
    </row>
    <row r="192" spans="1:22" ht="14.1" customHeight="1">
      <c r="A192" s="102"/>
      <c r="B192" s="51" t="s">
        <v>250</v>
      </c>
      <c r="C192" s="73"/>
      <c r="D192" s="73"/>
      <c r="E192" s="30"/>
      <c r="F192" s="74"/>
      <c r="G192" s="91">
        <f>SUM(G182:G191)</f>
        <v>0</v>
      </c>
      <c r="H192" s="151"/>
      <c r="I192" s="102"/>
      <c r="J192" s="102"/>
      <c r="K192" s="102"/>
      <c r="L192" s="102"/>
      <c r="M192" s="102"/>
      <c r="N192" s="102"/>
      <c r="O192" s="102"/>
      <c r="P192" s="102"/>
      <c r="Q192" s="102"/>
      <c r="R192" s="102"/>
      <c r="S192" s="102"/>
      <c r="T192" s="102"/>
      <c r="U192" s="102"/>
      <c r="V192" s="102"/>
    </row>
    <row r="193" spans="1:22" ht="15">
      <c r="A193" s="102"/>
      <c r="B193" s="123" t="s">
        <v>348</v>
      </c>
      <c r="C193" s="679" t="s">
        <v>248</v>
      </c>
      <c r="D193" s="680"/>
      <c r="E193" s="679" t="s">
        <v>249</v>
      </c>
      <c r="F193" s="680"/>
      <c r="G193" s="124" t="s">
        <v>250</v>
      </c>
      <c r="H193" s="151"/>
      <c r="I193" s="102"/>
      <c r="J193" s="102"/>
      <c r="K193" s="102"/>
      <c r="L193" s="102"/>
      <c r="M193" s="102"/>
      <c r="N193" s="102"/>
      <c r="O193" s="102"/>
      <c r="P193" s="102"/>
      <c r="Q193" s="102"/>
      <c r="R193" s="102"/>
      <c r="S193" s="102"/>
      <c r="T193" s="102"/>
      <c r="U193" s="102"/>
      <c r="V193" s="102"/>
    </row>
    <row r="194" spans="1:22" ht="14.1" customHeight="1">
      <c r="A194" s="102"/>
      <c r="B194" s="125" t="s">
        <v>324</v>
      </c>
      <c r="C194" s="59"/>
      <c r="D194" s="126" t="s">
        <v>261</v>
      </c>
      <c r="E194" s="53"/>
      <c r="F194" s="126" t="s">
        <v>262</v>
      </c>
      <c r="G194" s="106">
        <f t="shared" ref="G194:G209" si="15">ROUND(E194*C194,2)</f>
        <v>0</v>
      </c>
      <c r="H194" s="151"/>
      <c r="I194" s="102"/>
      <c r="J194" s="102"/>
      <c r="K194" s="102"/>
      <c r="L194" s="102"/>
      <c r="M194" s="102"/>
      <c r="N194" s="102"/>
      <c r="O194" s="102"/>
      <c r="P194" s="102"/>
      <c r="Q194" s="102"/>
      <c r="R194" s="102"/>
      <c r="S194" s="102"/>
      <c r="T194" s="102"/>
      <c r="U194" s="102"/>
      <c r="V194" s="102"/>
    </row>
    <row r="195" spans="1:22" ht="14.1" customHeight="1">
      <c r="A195" s="102"/>
      <c r="B195" s="125" t="s">
        <v>325</v>
      </c>
      <c r="C195" s="59"/>
      <c r="D195" s="126" t="s">
        <v>261</v>
      </c>
      <c r="E195" s="53"/>
      <c r="F195" s="126" t="s">
        <v>262</v>
      </c>
      <c r="G195" s="106">
        <f t="shared" si="15"/>
        <v>0</v>
      </c>
      <c r="H195" s="151"/>
      <c r="I195" s="102"/>
      <c r="J195" s="102"/>
      <c r="K195" s="102"/>
      <c r="L195" s="102"/>
      <c r="M195" s="102"/>
      <c r="N195" s="102"/>
      <c r="O195" s="102"/>
      <c r="P195" s="102"/>
      <c r="Q195" s="102"/>
      <c r="R195" s="102"/>
      <c r="S195" s="102"/>
      <c r="T195" s="102"/>
      <c r="U195" s="102"/>
      <c r="V195" s="102"/>
    </row>
    <row r="196" spans="1:22" ht="14.1" customHeight="1">
      <c r="A196" s="102"/>
      <c r="B196" s="125" t="s">
        <v>326</v>
      </c>
      <c r="C196" s="59"/>
      <c r="D196" s="126" t="s">
        <v>261</v>
      </c>
      <c r="E196" s="53"/>
      <c r="F196" s="126" t="s">
        <v>262</v>
      </c>
      <c r="G196" s="106">
        <f t="shared" si="15"/>
        <v>0</v>
      </c>
      <c r="H196" s="151"/>
      <c r="I196" s="102"/>
      <c r="J196" s="102"/>
      <c r="K196" s="102"/>
      <c r="L196" s="102"/>
      <c r="M196" s="102"/>
      <c r="N196" s="102"/>
      <c r="O196" s="102"/>
      <c r="P196" s="102"/>
      <c r="Q196" s="102"/>
      <c r="R196" s="102"/>
      <c r="S196" s="102"/>
      <c r="T196" s="102"/>
      <c r="U196" s="102"/>
      <c r="V196" s="102"/>
    </row>
    <row r="197" spans="1:22" ht="14.1" customHeight="1">
      <c r="A197" s="102"/>
      <c r="B197" s="125" t="s">
        <v>327</v>
      </c>
      <c r="C197" s="59"/>
      <c r="D197" s="126" t="s">
        <v>261</v>
      </c>
      <c r="E197" s="53"/>
      <c r="F197" s="126" t="s">
        <v>262</v>
      </c>
      <c r="G197" s="106">
        <f t="shared" si="15"/>
        <v>0</v>
      </c>
      <c r="H197" s="151"/>
      <c r="I197" s="102"/>
      <c r="J197" s="102"/>
      <c r="K197" s="102"/>
      <c r="L197" s="102"/>
      <c r="M197" s="102"/>
      <c r="N197" s="102"/>
      <c r="O197" s="102"/>
      <c r="P197" s="102"/>
      <c r="Q197" s="102"/>
      <c r="R197" s="102"/>
      <c r="S197" s="102"/>
      <c r="T197" s="102"/>
      <c r="U197" s="102"/>
      <c r="V197" s="102"/>
    </row>
    <row r="198" spans="1:22" ht="14.1" customHeight="1">
      <c r="A198" s="102"/>
      <c r="B198" s="125" t="s">
        <v>139</v>
      </c>
      <c r="C198" s="59"/>
      <c r="D198" s="126" t="s">
        <v>261</v>
      </c>
      <c r="E198" s="53"/>
      <c r="F198" s="126" t="s">
        <v>262</v>
      </c>
      <c r="G198" s="106">
        <f t="shared" si="15"/>
        <v>0</v>
      </c>
      <c r="H198" s="151"/>
      <c r="I198" s="102"/>
      <c r="J198" s="102"/>
      <c r="K198" s="102"/>
      <c r="L198" s="102"/>
      <c r="M198" s="102"/>
      <c r="N198" s="102"/>
      <c r="O198" s="102"/>
      <c r="P198" s="102"/>
      <c r="Q198" s="102"/>
      <c r="R198" s="102"/>
      <c r="S198" s="102"/>
      <c r="T198" s="102"/>
      <c r="U198" s="102"/>
      <c r="V198" s="102"/>
    </row>
    <row r="199" spans="1:22" ht="14.1" customHeight="1">
      <c r="A199" s="102"/>
      <c r="B199" s="125" t="s">
        <v>140</v>
      </c>
      <c r="C199" s="59"/>
      <c r="D199" s="126" t="s">
        <v>261</v>
      </c>
      <c r="E199" s="53"/>
      <c r="F199" s="126" t="s">
        <v>262</v>
      </c>
      <c r="G199" s="106">
        <f t="shared" si="15"/>
        <v>0</v>
      </c>
      <c r="H199" s="151"/>
      <c r="I199" s="102"/>
      <c r="J199" s="102"/>
      <c r="K199" s="102"/>
      <c r="L199" s="102"/>
      <c r="M199" s="102"/>
      <c r="N199" s="102"/>
      <c r="O199" s="102"/>
      <c r="P199" s="102"/>
      <c r="Q199" s="102"/>
      <c r="R199" s="102"/>
      <c r="S199" s="102"/>
      <c r="T199" s="102"/>
      <c r="U199" s="102"/>
      <c r="V199" s="102"/>
    </row>
    <row r="200" spans="1:22" ht="14.1" customHeight="1">
      <c r="A200" s="102"/>
      <c r="B200" s="125" t="s">
        <v>141</v>
      </c>
      <c r="C200" s="59"/>
      <c r="D200" s="126" t="s">
        <v>261</v>
      </c>
      <c r="E200" s="53"/>
      <c r="F200" s="126" t="s">
        <v>262</v>
      </c>
      <c r="G200" s="106">
        <f t="shared" si="15"/>
        <v>0</v>
      </c>
      <c r="H200" s="151"/>
      <c r="I200" s="102"/>
      <c r="J200" s="102"/>
      <c r="K200" s="102"/>
      <c r="L200" s="102"/>
      <c r="M200" s="102"/>
      <c r="N200" s="102"/>
      <c r="O200" s="102"/>
      <c r="P200" s="102"/>
      <c r="Q200" s="102"/>
      <c r="R200" s="102"/>
      <c r="S200" s="102"/>
      <c r="T200" s="102"/>
      <c r="U200" s="102"/>
      <c r="V200" s="102"/>
    </row>
    <row r="201" spans="1:22" ht="14.1" customHeight="1">
      <c r="A201" s="102"/>
      <c r="B201" s="125" t="s">
        <v>328</v>
      </c>
      <c r="C201" s="59"/>
      <c r="D201" s="126" t="s">
        <v>261</v>
      </c>
      <c r="E201" s="53"/>
      <c r="F201" s="126" t="s">
        <v>262</v>
      </c>
      <c r="G201" s="106">
        <f t="shared" si="15"/>
        <v>0</v>
      </c>
      <c r="H201" s="151"/>
      <c r="I201" s="102"/>
      <c r="J201" s="102"/>
      <c r="K201" s="102"/>
      <c r="L201" s="102"/>
      <c r="M201" s="102"/>
      <c r="N201" s="102"/>
      <c r="O201" s="102"/>
      <c r="P201" s="102"/>
      <c r="Q201" s="102"/>
      <c r="R201" s="102"/>
      <c r="S201" s="102"/>
      <c r="T201" s="102"/>
      <c r="U201" s="102"/>
      <c r="V201" s="102"/>
    </row>
    <row r="202" spans="1:22" ht="14.1" customHeight="1">
      <c r="A202" s="102"/>
      <c r="B202" s="125" t="s">
        <v>124</v>
      </c>
      <c r="C202" s="59"/>
      <c r="D202" s="126" t="s">
        <v>261</v>
      </c>
      <c r="E202" s="53"/>
      <c r="F202" s="126" t="s">
        <v>262</v>
      </c>
      <c r="G202" s="106">
        <f t="shared" si="15"/>
        <v>0</v>
      </c>
      <c r="H202" s="151"/>
      <c r="I202" s="102"/>
      <c r="J202" s="102"/>
      <c r="K202" s="102"/>
      <c r="L202" s="102"/>
      <c r="M202" s="102"/>
      <c r="N202" s="102"/>
      <c r="O202" s="102"/>
      <c r="P202" s="102"/>
      <c r="Q202" s="102"/>
      <c r="R202" s="102"/>
      <c r="S202" s="102"/>
      <c r="T202" s="102"/>
      <c r="U202" s="102"/>
      <c r="V202" s="102"/>
    </row>
    <row r="203" spans="1:22" ht="14.1" customHeight="1">
      <c r="A203" s="102"/>
      <c r="B203" s="125" t="s">
        <v>125</v>
      </c>
      <c r="C203" s="59"/>
      <c r="D203" s="126" t="s">
        <v>261</v>
      </c>
      <c r="E203" s="53"/>
      <c r="F203" s="126" t="s">
        <v>262</v>
      </c>
      <c r="G203" s="106">
        <f t="shared" si="15"/>
        <v>0</v>
      </c>
      <c r="H203" s="151"/>
      <c r="I203" s="102"/>
      <c r="J203" s="102"/>
      <c r="K203" s="102"/>
      <c r="L203" s="102"/>
      <c r="M203" s="102"/>
      <c r="N203" s="102"/>
      <c r="O203" s="102"/>
      <c r="P203" s="102"/>
      <c r="Q203" s="102"/>
      <c r="R203" s="102"/>
      <c r="S203" s="102"/>
      <c r="T203" s="102"/>
      <c r="U203" s="102"/>
      <c r="V203" s="102"/>
    </row>
    <row r="204" spans="1:22" ht="14.1" customHeight="1">
      <c r="A204" s="102"/>
      <c r="B204" s="125" t="s">
        <v>142</v>
      </c>
      <c r="C204" s="59"/>
      <c r="D204" s="126" t="s">
        <v>261</v>
      </c>
      <c r="E204" s="53"/>
      <c r="F204" s="126" t="s">
        <v>262</v>
      </c>
      <c r="G204" s="106">
        <f t="shared" si="15"/>
        <v>0</v>
      </c>
      <c r="H204" s="151"/>
      <c r="I204" s="102"/>
      <c r="J204" s="102"/>
      <c r="K204" s="102"/>
      <c r="L204" s="102"/>
      <c r="M204" s="102"/>
      <c r="N204" s="102"/>
      <c r="O204" s="102"/>
      <c r="P204" s="102"/>
      <c r="Q204" s="102"/>
      <c r="R204" s="102"/>
      <c r="S204" s="102"/>
      <c r="T204" s="102"/>
      <c r="U204" s="102"/>
      <c r="V204" s="102"/>
    </row>
    <row r="205" spans="1:22" ht="14.1" customHeight="1">
      <c r="A205" s="102"/>
      <c r="B205" s="125" t="s">
        <v>143</v>
      </c>
      <c r="C205" s="59"/>
      <c r="D205" s="126" t="s">
        <v>276</v>
      </c>
      <c r="E205" s="53"/>
      <c r="F205" s="126" t="s">
        <v>277</v>
      </c>
      <c r="G205" s="106">
        <f t="shared" si="15"/>
        <v>0</v>
      </c>
      <c r="H205" s="151"/>
      <c r="I205" s="102"/>
      <c r="J205" s="102"/>
      <c r="K205" s="102"/>
      <c r="L205" s="102"/>
      <c r="M205" s="102"/>
      <c r="N205" s="102"/>
      <c r="O205" s="102"/>
      <c r="P205" s="102"/>
      <c r="Q205" s="102"/>
      <c r="R205" s="102"/>
      <c r="S205" s="102"/>
      <c r="T205" s="102"/>
      <c r="U205" s="102"/>
      <c r="V205" s="102"/>
    </row>
    <row r="206" spans="1:22" ht="14.1" customHeight="1">
      <c r="A206" s="102"/>
      <c r="B206" s="170" t="s">
        <v>323</v>
      </c>
      <c r="C206" s="59"/>
      <c r="D206" s="171" t="s">
        <v>261</v>
      </c>
      <c r="E206" s="53"/>
      <c r="F206" s="171" t="s">
        <v>262</v>
      </c>
      <c r="G206" s="106">
        <f>ROUND(E206*C206,2)</f>
        <v>0</v>
      </c>
      <c r="H206" s="151"/>
      <c r="I206" s="102"/>
      <c r="J206" s="102"/>
      <c r="K206" s="102"/>
      <c r="L206" s="102"/>
      <c r="M206" s="102"/>
      <c r="N206" s="102"/>
      <c r="O206" s="102"/>
      <c r="P206" s="102"/>
      <c r="Q206" s="102"/>
      <c r="R206" s="102"/>
      <c r="S206" s="102"/>
      <c r="T206" s="102"/>
      <c r="U206" s="102"/>
      <c r="V206" s="102"/>
    </row>
    <row r="207" spans="1:22" ht="14.1" customHeight="1">
      <c r="A207" s="102"/>
      <c r="B207" s="170" t="s">
        <v>214</v>
      </c>
      <c r="C207" s="59"/>
      <c r="D207" s="171" t="s">
        <v>261</v>
      </c>
      <c r="E207" s="53"/>
      <c r="F207" s="171" t="s">
        <v>262</v>
      </c>
      <c r="G207" s="106">
        <f>ROUND(E207*C207,2)</f>
        <v>0</v>
      </c>
      <c r="H207" s="151"/>
      <c r="I207" s="102"/>
      <c r="J207" s="102"/>
      <c r="K207" s="102"/>
      <c r="L207" s="102"/>
      <c r="M207" s="102"/>
      <c r="N207" s="102"/>
      <c r="O207" s="102"/>
      <c r="P207" s="102"/>
      <c r="Q207" s="102"/>
      <c r="R207" s="102"/>
      <c r="S207" s="102"/>
      <c r="T207" s="102"/>
      <c r="U207" s="102"/>
      <c r="V207" s="102"/>
    </row>
    <row r="208" spans="1:22" ht="14.1" customHeight="1">
      <c r="A208" s="102"/>
      <c r="B208" s="93" t="s">
        <v>219</v>
      </c>
      <c r="C208" s="59"/>
      <c r="D208" s="59"/>
      <c r="E208" s="53"/>
      <c r="F208" s="59"/>
      <c r="G208" s="106">
        <f t="shared" si="15"/>
        <v>0</v>
      </c>
      <c r="H208" s="151"/>
      <c r="I208" s="102"/>
      <c r="J208" s="102"/>
      <c r="K208" s="102"/>
      <c r="L208" s="102"/>
      <c r="M208" s="102"/>
      <c r="N208" s="102"/>
      <c r="O208" s="102"/>
      <c r="P208" s="102"/>
      <c r="Q208" s="102"/>
      <c r="R208" s="102"/>
      <c r="S208" s="102"/>
      <c r="T208" s="102"/>
      <c r="U208" s="102"/>
      <c r="V208" s="102"/>
    </row>
    <row r="209" spans="1:22" ht="14.1" customHeight="1">
      <c r="A209" s="102"/>
      <c r="B209" s="93" t="s">
        <v>219</v>
      </c>
      <c r="C209" s="59"/>
      <c r="D209" s="59"/>
      <c r="E209" s="53"/>
      <c r="F209" s="59"/>
      <c r="G209" s="106">
        <f t="shared" si="15"/>
        <v>0</v>
      </c>
      <c r="H209" s="151"/>
      <c r="I209" s="102"/>
      <c r="J209" s="102"/>
      <c r="K209" s="102"/>
      <c r="L209" s="102"/>
      <c r="M209" s="102"/>
      <c r="N209" s="102"/>
      <c r="O209" s="102"/>
      <c r="P209" s="102"/>
      <c r="Q209" s="102"/>
      <c r="R209" s="102"/>
      <c r="S209" s="102"/>
      <c r="T209" s="102"/>
      <c r="U209" s="102"/>
      <c r="V209" s="102"/>
    </row>
    <row r="210" spans="1:22" ht="14.1" customHeight="1">
      <c r="A210" s="102"/>
      <c r="B210" s="51" t="s">
        <v>250</v>
      </c>
      <c r="C210" s="73"/>
      <c r="D210" s="73"/>
      <c r="E210" s="30"/>
      <c r="F210" s="74"/>
      <c r="G210" s="91">
        <f>SUM(G194:G209)</f>
        <v>0</v>
      </c>
      <c r="H210" s="151"/>
      <c r="I210" s="102"/>
      <c r="J210" s="102"/>
      <c r="K210" s="102"/>
      <c r="L210" s="102"/>
      <c r="M210" s="102"/>
      <c r="N210" s="102"/>
      <c r="O210" s="102"/>
      <c r="P210" s="102"/>
      <c r="Q210" s="102"/>
      <c r="R210" s="102"/>
      <c r="S210" s="102"/>
      <c r="T210" s="102"/>
      <c r="U210" s="102"/>
      <c r="V210" s="102"/>
    </row>
    <row r="211" spans="1:22" ht="15">
      <c r="A211" s="102"/>
      <c r="B211" s="123" t="s">
        <v>349</v>
      </c>
      <c r="C211" s="679" t="s">
        <v>248</v>
      </c>
      <c r="D211" s="680"/>
      <c r="E211" s="679" t="s">
        <v>249</v>
      </c>
      <c r="F211" s="680"/>
      <c r="G211" s="124" t="s">
        <v>250</v>
      </c>
      <c r="H211" s="151"/>
      <c r="I211" s="102"/>
      <c r="J211" s="102"/>
      <c r="K211" s="102"/>
      <c r="L211" s="102"/>
      <c r="M211" s="102"/>
      <c r="N211" s="102"/>
      <c r="O211" s="102"/>
      <c r="P211" s="102"/>
      <c r="Q211" s="102"/>
      <c r="R211" s="102"/>
      <c r="S211" s="102"/>
      <c r="T211" s="102"/>
      <c r="U211" s="102"/>
      <c r="V211" s="102"/>
    </row>
    <row r="212" spans="1:22" ht="14.1" customHeight="1">
      <c r="A212" s="102"/>
      <c r="B212" s="125" t="s">
        <v>330</v>
      </c>
      <c r="C212" s="59"/>
      <c r="D212" s="126" t="s">
        <v>261</v>
      </c>
      <c r="E212" s="53"/>
      <c r="F212" s="126" t="s">
        <v>262</v>
      </c>
      <c r="G212" s="106">
        <f t="shared" ref="G212:G225" si="16">ROUND(E212*C212,2)</f>
        <v>0</v>
      </c>
      <c r="H212" s="151"/>
      <c r="I212" s="102"/>
      <c r="J212" s="102"/>
      <c r="K212" s="102"/>
      <c r="L212" s="102"/>
      <c r="M212" s="102"/>
      <c r="N212" s="102"/>
      <c r="O212" s="102"/>
      <c r="P212" s="102"/>
      <c r="Q212" s="102"/>
      <c r="R212" s="102"/>
      <c r="S212" s="102"/>
      <c r="T212" s="102"/>
      <c r="U212" s="102"/>
      <c r="V212" s="102"/>
    </row>
    <row r="213" spans="1:22" ht="14.1" customHeight="1">
      <c r="A213" s="102"/>
      <c r="B213" s="125" t="s">
        <v>126</v>
      </c>
      <c r="C213" s="59"/>
      <c r="D213" s="126" t="s">
        <v>261</v>
      </c>
      <c r="E213" s="53"/>
      <c r="F213" s="126" t="s">
        <v>262</v>
      </c>
      <c r="G213" s="106">
        <f t="shared" si="16"/>
        <v>0</v>
      </c>
      <c r="H213" s="151"/>
      <c r="I213" s="102"/>
      <c r="J213" s="102"/>
      <c r="K213" s="102"/>
      <c r="L213" s="102"/>
      <c r="M213" s="102"/>
      <c r="N213" s="102"/>
      <c r="O213" s="102"/>
      <c r="P213" s="102"/>
      <c r="Q213" s="102"/>
      <c r="R213" s="102"/>
      <c r="S213" s="102"/>
      <c r="T213" s="102"/>
      <c r="U213" s="102"/>
      <c r="V213" s="102"/>
    </row>
    <row r="214" spans="1:22" ht="14.1" customHeight="1">
      <c r="A214" s="102"/>
      <c r="B214" s="125" t="s">
        <v>127</v>
      </c>
      <c r="C214" s="59"/>
      <c r="D214" s="126" t="s">
        <v>261</v>
      </c>
      <c r="E214" s="53"/>
      <c r="F214" s="126" t="s">
        <v>262</v>
      </c>
      <c r="G214" s="106">
        <f t="shared" si="16"/>
        <v>0</v>
      </c>
      <c r="H214" s="151"/>
      <c r="I214" s="102"/>
      <c r="J214" s="102"/>
      <c r="K214" s="102"/>
      <c r="L214" s="102"/>
      <c r="M214" s="102"/>
      <c r="N214" s="102"/>
      <c r="O214" s="102"/>
      <c r="P214" s="102"/>
      <c r="Q214" s="102"/>
      <c r="R214" s="102"/>
      <c r="S214" s="102"/>
      <c r="T214" s="102"/>
      <c r="U214" s="102"/>
      <c r="V214" s="102"/>
    </row>
    <row r="215" spans="1:22" ht="14.1" customHeight="1">
      <c r="A215" s="102"/>
      <c r="B215" s="125" t="s">
        <v>331</v>
      </c>
      <c r="C215" s="59"/>
      <c r="D215" s="126" t="s">
        <v>261</v>
      </c>
      <c r="E215" s="53"/>
      <c r="F215" s="126" t="s">
        <v>262</v>
      </c>
      <c r="G215" s="106">
        <f t="shared" si="16"/>
        <v>0</v>
      </c>
      <c r="H215" s="151"/>
      <c r="I215" s="102"/>
      <c r="J215" s="102"/>
      <c r="K215" s="102"/>
      <c r="L215" s="102"/>
      <c r="M215" s="102"/>
      <c r="N215" s="102"/>
      <c r="O215" s="102"/>
      <c r="P215" s="102"/>
      <c r="Q215" s="102"/>
      <c r="R215" s="102"/>
      <c r="S215" s="102"/>
      <c r="T215" s="102"/>
      <c r="U215" s="102"/>
      <c r="V215" s="102"/>
    </row>
    <row r="216" spans="1:22" ht="14.1" customHeight="1">
      <c r="A216" s="102"/>
      <c r="B216" s="125" t="s">
        <v>332</v>
      </c>
      <c r="C216" s="59"/>
      <c r="D216" s="126" t="s">
        <v>261</v>
      </c>
      <c r="E216" s="53"/>
      <c r="F216" s="126" t="s">
        <v>262</v>
      </c>
      <c r="G216" s="106">
        <f t="shared" si="16"/>
        <v>0</v>
      </c>
      <c r="H216" s="151"/>
      <c r="I216" s="102"/>
      <c r="J216" s="102"/>
      <c r="K216" s="102"/>
      <c r="L216" s="102"/>
      <c r="M216" s="102"/>
      <c r="N216" s="102"/>
      <c r="O216" s="102"/>
      <c r="P216" s="102"/>
      <c r="Q216" s="102"/>
      <c r="R216" s="102"/>
      <c r="S216" s="102"/>
      <c r="T216" s="102"/>
      <c r="U216" s="102"/>
      <c r="V216" s="102"/>
    </row>
    <row r="217" spans="1:22" ht="14.1" customHeight="1">
      <c r="A217" s="102"/>
      <c r="B217" s="125" t="s">
        <v>128</v>
      </c>
      <c r="C217" s="59"/>
      <c r="D217" s="126" t="s">
        <v>276</v>
      </c>
      <c r="E217" s="53"/>
      <c r="F217" s="126" t="s">
        <v>277</v>
      </c>
      <c r="G217" s="106">
        <f t="shared" si="16"/>
        <v>0</v>
      </c>
      <c r="H217" s="151"/>
      <c r="I217" s="102"/>
      <c r="J217" s="102"/>
      <c r="K217" s="102"/>
      <c r="L217" s="102"/>
      <c r="M217" s="102"/>
      <c r="N217" s="102"/>
      <c r="O217" s="102"/>
      <c r="P217" s="102"/>
      <c r="Q217" s="102"/>
      <c r="R217" s="102"/>
      <c r="S217" s="102"/>
      <c r="T217" s="102"/>
      <c r="U217" s="102"/>
      <c r="V217" s="102"/>
    </row>
    <row r="218" spans="1:22" ht="14.1" customHeight="1">
      <c r="A218" s="102"/>
      <c r="B218" s="125" t="s">
        <v>333</v>
      </c>
      <c r="C218" s="59"/>
      <c r="D218" s="126" t="s">
        <v>261</v>
      </c>
      <c r="E218" s="53"/>
      <c r="F218" s="126" t="s">
        <v>262</v>
      </c>
      <c r="G218" s="106">
        <f t="shared" si="16"/>
        <v>0</v>
      </c>
      <c r="H218" s="151"/>
      <c r="I218" s="102"/>
      <c r="J218" s="102"/>
      <c r="K218" s="102"/>
      <c r="L218" s="102"/>
      <c r="M218" s="102"/>
      <c r="N218" s="102"/>
      <c r="O218" s="102"/>
      <c r="P218" s="102"/>
      <c r="Q218" s="102"/>
      <c r="R218" s="102"/>
      <c r="S218" s="102"/>
      <c r="T218" s="102"/>
      <c r="U218" s="102"/>
      <c r="V218" s="102"/>
    </row>
    <row r="219" spans="1:22" ht="14.1" customHeight="1">
      <c r="A219" s="102"/>
      <c r="B219" s="125" t="s">
        <v>334</v>
      </c>
      <c r="C219" s="59"/>
      <c r="D219" s="126" t="s">
        <v>261</v>
      </c>
      <c r="E219" s="53"/>
      <c r="F219" s="126" t="s">
        <v>262</v>
      </c>
      <c r="G219" s="106">
        <f t="shared" si="16"/>
        <v>0</v>
      </c>
      <c r="H219" s="151"/>
      <c r="I219" s="102"/>
      <c r="J219" s="102"/>
      <c r="K219" s="102"/>
      <c r="L219" s="102"/>
      <c r="M219" s="102"/>
      <c r="N219" s="102"/>
      <c r="O219" s="102"/>
      <c r="P219" s="102"/>
      <c r="Q219" s="102"/>
      <c r="R219" s="102"/>
      <c r="S219" s="102"/>
      <c r="T219" s="102"/>
      <c r="U219" s="102"/>
      <c r="V219" s="102"/>
    </row>
    <row r="220" spans="1:22" ht="14.1" customHeight="1">
      <c r="A220" s="102"/>
      <c r="B220" s="125" t="s">
        <v>129</v>
      </c>
      <c r="C220" s="59"/>
      <c r="D220" s="126" t="s">
        <v>261</v>
      </c>
      <c r="E220" s="53"/>
      <c r="F220" s="126" t="s">
        <v>262</v>
      </c>
      <c r="G220" s="106">
        <f t="shared" si="16"/>
        <v>0</v>
      </c>
      <c r="H220" s="151"/>
      <c r="I220" s="102"/>
      <c r="J220" s="102"/>
      <c r="K220" s="102"/>
      <c r="L220" s="102"/>
      <c r="M220" s="102"/>
      <c r="N220" s="102"/>
      <c r="O220" s="102"/>
      <c r="P220" s="102"/>
      <c r="Q220" s="102"/>
      <c r="R220" s="102"/>
      <c r="S220" s="102"/>
      <c r="T220" s="102"/>
      <c r="U220" s="102"/>
      <c r="V220" s="102"/>
    </row>
    <row r="221" spans="1:22" ht="14.1" customHeight="1">
      <c r="A221" s="102"/>
      <c r="B221" s="125" t="s">
        <v>335</v>
      </c>
      <c r="C221" s="59"/>
      <c r="D221" s="126" t="s">
        <v>261</v>
      </c>
      <c r="E221" s="53"/>
      <c r="F221" s="126" t="s">
        <v>262</v>
      </c>
      <c r="G221" s="106">
        <f t="shared" si="16"/>
        <v>0</v>
      </c>
      <c r="H221" s="151"/>
      <c r="I221" s="102"/>
      <c r="J221" s="102"/>
      <c r="K221" s="102"/>
      <c r="L221" s="102"/>
      <c r="M221" s="102"/>
      <c r="N221" s="102"/>
      <c r="O221" s="102"/>
      <c r="P221" s="102"/>
      <c r="Q221" s="102"/>
      <c r="R221" s="102"/>
      <c r="S221" s="102"/>
      <c r="T221" s="102"/>
      <c r="U221" s="102"/>
      <c r="V221" s="102"/>
    </row>
    <row r="222" spans="1:22" ht="14.1" customHeight="1">
      <c r="A222" s="102"/>
      <c r="B222" s="125" t="s">
        <v>336</v>
      </c>
      <c r="C222" s="59"/>
      <c r="D222" s="126" t="s">
        <v>261</v>
      </c>
      <c r="E222" s="53"/>
      <c r="F222" s="126" t="s">
        <v>262</v>
      </c>
      <c r="G222" s="106">
        <f t="shared" si="16"/>
        <v>0</v>
      </c>
      <c r="H222" s="151"/>
      <c r="I222" s="102"/>
      <c r="J222" s="102"/>
      <c r="K222" s="102"/>
      <c r="L222" s="102"/>
      <c r="M222" s="102"/>
      <c r="N222" s="102"/>
      <c r="O222" s="102"/>
      <c r="P222" s="102"/>
      <c r="Q222" s="102"/>
      <c r="R222" s="102"/>
      <c r="S222" s="102"/>
      <c r="T222" s="102"/>
      <c r="U222" s="102"/>
      <c r="V222" s="102"/>
    </row>
    <row r="223" spans="1:22" ht="14.1" customHeight="1">
      <c r="A223" s="102"/>
      <c r="B223" s="170" t="s">
        <v>329</v>
      </c>
      <c r="C223" s="59"/>
      <c r="D223" s="171" t="s">
        <v>261</v>
      </c>
      <c r="E223" s="53"/>
      <c r="F223" s="171" t="s">
        <v>262</v>
      </c>
      <c r="G223" s="106">
        <f>ROUND(E223*C223,2)</f>
        <v>0</v>
      </c>
      <c r="H223" s="151"/>
      <c r="I223" s="102"/>
      <c r="J223" s="102"/>
      <c r="K223" s="102"/>
      <c r="L223" s="102"/>
      <c r="M223" s="102"/>
      <c r="N223" s="102"/>
      <c r="O223" s="102"/>
      <c r="P223" s="102"/>
      <c r="Q223" s="102"/>
      <c r="R223" s="102"/>
      <c r="S223" s="102"/>
      <c r="T223" s="102"/>
      <c r="U223" s="102"/>
      <c r="V223" s="102"/>
    </row>
    <row r="224" spans="1:22" ht="14.1" customHeight="1">
      <c r="A224" s="102"/>
      <c r="B224" s="93" t="s">
        <v>219</v>
      </c>
      <c r="C224" s="59"/>
      <c r="D224" s="59"/>
      <c r="E224" s="53"/>
      <c r="F224" s="59"/>
      <c r="G224" s="106">
        <f t="shared" si="16"/>
        <v>0</v>
      </c>
      <c r="H224" s="151"/>
      <c r="I224" s="102"/>
      <c r="J224" s="102"/>
      <c r="K224" s="102"/>
      <c r="L224" s="102"/>
      <c r="M224" s="102"/>
      <c r="N224" s="102"/>
      <c r="O224" s="102"/>
      <c r="P224" s="102"/>
      <c r="Q224" s="102"/>
      <c r="R224" s="102"/>
      <c r="S224" s="102"/>
      <c r="T224" s="102"/>
      <c r="U224" s="102"/>
      <c r="V224" s="102"/>
    </row>
    <row r="225" spans="1:22" ht="14.1" customHeight="1">
      <c r="A225" s="102"/>
      <c r="B225" s="93" t="s">
        <v>219</v>
      </c>
      <c r="C225" s="59"/>
      <c r="D225" s="59"/>
      <c r="E225" s="53"/>
      <c r="F225" s="59"/>
      <c r="G225" s="106">
        <f t="shared" si="16"/>
        <v>0</v>
      </c>
      <c r="H225" s="151"/>
      <c r="I225" s="102"/>
      <c r="J225" s="102"/>
      <c r="K225" s="102"/>
      <c r="L225" s="102"/>
      <c r="M225" s="102"/>
      <c r="N225" s="102"/>
      <c r="O225" s="102"/>
      <c r="P225" s="102"/>
      <c r="Q225" s="102"/>
      <c r="R225" s="102"/>
      <c r="S225" s="102"/>
      <c r="T225" s="102"/>
      <c r="U225" s="102"/>
      <c r="V225" s="102"/>
    </row>
    <row r="226" spans="1:22" ht="14.1" customHeight="1">
      <c r="A226" s="102"/>
      <c r="B226" s="51" t="s">
        <v>250</v>
      </c>
      <c r="C226" s="73"/>
      <c r="D226" s="73"/>
      <c r="E226" s="30"/>
      <c r="F226" s="74"/>
      <c r="G226" s="92">
        <f>SUM(G212:G225)</f>
        <v>0</v>
      </c>
      <c r="H226" s="151"/>
      <c r="I226" s="102"/>
      <c r="J226" s="102"/>
      <c r="K226" s="102"/>
      <c r="L226" s="102"/>
      <c r="M226" s="102"/>
      <c r="N226" s="102"/>
      <c r="O226" s="102"/>
      <c r="P226" s="102"/>
      <c r="Q226" s="102"/>
      <c r="R226" s="102"/>
      <c r="S226" s="102"/>
      <c r="T226" s="102"/>
      <c r="U226" s="102"/>
      <c r="V226" s="102"/>
    </row>
    <row r="227" spans="1:22" ht="15">
      <c r="A227" s="102"/>
      <c r="B227" s="123" t="s">
        <v>337</v>
      </c>
      <c r="C227" s="679" t="s">
        <v>248</v>
      </c>
      <c r="D227" s="680"/>
      <c r="E227" s="679" t="s">
        <v>249</v>
      </c>
      <c r="F227" s="680"/>
      <c r="G227" s="124" t="s">
        <v>250</v>
      </c>
      <c r="H227" s="151"/>
      <c r="I227" s="102"/>
      <c r="J227" s="102"/>
      <c r="K227" s="102"/>
      <c r="L227" s="102"/>
      <c r="M227" s="102"/>
      <c r="N227" s="102"/>
      <c r="O227" s="102"/>
      <c r="P227" s="102"/>
      <c r="Q227" s="102"/>
      <c r="R227" s="102"/>
      <c r="S227" s="102"/>
      <c r="T227" s="102"/>
      <c r="U227" s="102"/>
      <c r="V227" s="102"/>
    </row>
    <row r="228" spans="1:22" ht="14.1" customHeight="1">
      <c r="A228" s="102"/>
      <c r="B228" s="125" t="s">
        <v>228</v>
      </c>
      <c r="C228" s="59"/>
      <c r="D228" s="126" t="s">
        <v>261</v>
      </c>
      <c r="E228" s="53"/>
      <c r="F228" s="126" t="s">
        <v>262</v>
      </c>
      <c r="G228" s="106">
        <f t="shared" ref="G228:G234" si="17">ROUND(E228*C228,2)</f>
        <v>0</v>
      </c>
      <c r="H228" s="151"/>
      <c r="I228" s="102"/>
      <c r="J228" s="102"/>
      <c r="K228" s="102"/>
      <c r="L228" s="102"/>
      <c r="M228" s="102"/>
      <c r="N228" s="102"/>
      <c r="O228" s="102"/>
      <c r="P228" s="102"/>
      <c r="Q228" s="102"/>
      <c r="R228" s="102"/>
      <c r="S228" s="102"/>
      <c r="T228" s="102"/>
      <c r="U228" s="102"/>
      <c r="V228" s="102"/>
    </row>
    <row r="229" spans="1:22" ht="14.1" customHeight="1">
      <c r="A229" s="102"/>
      <c r="B229" s="125" t="s">
        <v>339</v>
      </c>
      <c r="C229" s="59"/>
      <c r="D229" s="126" t="s">
        <v>276</v>
      </c>
      <c r="E229" s="53"/>
      <c r="F229" s="126" t="s">
        <v>277</v>
      </c>
      <c r="G229" s="106">
        <f t="shared" si="17"/>
        <v>0</v>
      </c>
      <c r="H229" s="151"/>
      <c r="I229" s="102"/>
      <c r="J229" s="102"/>
      <c r="K229" s="102"/>
      <c r="L229" s="102"/>
      <c r="M229" s="102"/>
      <c r="N229" s="102"/>
      <c r="O229" s="102"/>
      <c r="P229" s="102"/>
      <c r="Q229" s="102"/>
      <c r="R229" s="102"/>
      <c r="S229" s="102"/>
      <c r="T229" s="102"/>
      <c r="U229" s="102"/>
      <c r="V229" s="102"/>
    </row>
    <row r="230" spans="1:22" ht="14.1" customHeight="1">
      <c r="A230" s="102"/>
      <c r="B230" s="125" t="s">
        <v>130</v>
      </c>
      <c r="C230" s="59"/>
      <c r="D230" s="126" t="s">
        <v>276</v>
      </c>
      <c r="E230" s="53"/>
      <c r="F230" s="126" t="s">
        <v>277</v>
      </c>
      <c r="G230" s="106">
        <f t="shared" si="17"/>
        <v>0</v>
      </c>
      <c r="H230" s="151"/>
      <c r="I230" s="102"/>
      <c r="J230" s="102"/>
      <c r="K230" s="102"/>
      <c r="L230" s="102"/>
      <c r="M230" s="102"/>
      <c r="N230" s="102"/>
      <c r="O230" s="102"/>
      <c r="P230" s="102"/>
      <c r="Q230" s="102"/>
      <c r="R230" s="102"/>
      <c r="S230" s="102"/>
      <c r="T230" s="102"/>
      <c r="U230" s="102"/>
      <c r="V230" s="102"/>
    </row>
    <row r="231" spans="1:22" ht="14.1" customHeight="1">
      <c r="A231" s="102"/>
      <c r="B231" s="125" t="s">
        <v>340</v>
      </c>
      <c r="C231" s="59"/>
      <c r="D231" s="126" t="s">
        <v>261</v>
      </c>
      <c r="E231" s="53"/>
      <c r="F231" s="126" t="s">
        <v>262</v>
      </c>
      <c r="G231" s="106">
        <f t="shared" si="17"/>
        <v>0</v>
      </c>
      <c r="H231" s="151"/>
      <c r="I231" s="102"/>
      <c r="J231" s="102"/>
      <c r="K231" s="102"/>
      <c r="L231" s="102"/>
      <c r="M231" s="102"/>
      <c r="N231" s="102"/>
      <c r="O231" s="102"/>
      <c r="P231" s="102"/>
      <c r="Q231" s="102"/>
      <c r="R231" s="102"/>
      <c r="S231" s="102"/>
      <c r="T231" s="102"/>
      <c r="U231" s="102"/>
      <c r="V231" s="102"/>
    </row>
    <row r="232" spans="1:22" ht="14.1" customHeight="1">
      <c r="A232" s="102"/>
      <c r="B232" s="170" t="s">
        <v>338</v>
      </c>
      <c r="C232" s="59"/>
      <c r="D232" s="171" t="s">
        <v>261</v>
      </c>
      <c r="E232" s="53"/>
      <c r="F232" s="171" t="s">
        <v>262</v>
      </c>
      <c r="G232" s="106">
        <f>ROUND(E232*C232,2)</f>
        <v>0</v>
      </c>
      <c r="H232" s="151"/>
      <c r="I232" s="102"/>
      <c r="J232" s="102"/>
      <c r="K232" s="102"/>
      <c r="L232" s="102"/>
      <c r="M232" s="102"/>
      <c r="N232" s="102"/>
      <c r="O232" s="102"/>
      <c r="P232" s="102"/>
      <c r="Q232" s="102"/>
      <c r="R232" s="102"/>
      <c r="S232" s="102"/>
      <c r="T232" s="102"/>
      <c r="U232" s="102"/>
      <c r="V232" s="102"/>
    </row>
    <row r="233" spans="1:22" ht="14.1" customHeight="1">
      <c r="A233" s="102"/>
      <c r="B233" s="93" t="s">
        <v>219</v>
      </c>
      <c r="C233" s="59"/>
      <c r="D233" s="59"/>
      <c r="E233" s="53"/>
      <c r="F233" s="59"/>
      <c r="G233" s="106">
        <f t="shared" si="17"/>
        <v>0</v>
      </c>
      <c r="H233" s="151"/>
      <c r="I233" s="102"/>
      <c r="J233" s="102"/>
      <c r="K233" s="102"/>
      <c r="L233" s="102"/>
      <c r="M233" s="102"/>
      <c r="N233" s="102"/>
      <c r="O233" s="102"/>
      <c r="P233" s="102"/>
      <c r="Q233" s="102"/>
      <c r="R233" s="102"/>
      <c r="S233" s="102"/>
      <c r="T233" s="102"/>
      <c r="U233" s="102"/>
      <c r="V233" s="102"/>
    </row>
    <row r="234" spans="1:22" ht="14.1" customHeight="1">
      <c r="A234" s="102"/>
      <c r="B234" s="93" t="s">
        <v>219</v>
      </c>
      <c r="C234" s="59"/>
      <c r="D234" s="59"/>
      <c r="E234" s="53"/>
      <c r="F234" s="59"/>
      <c r="G234" s="106">
        <f t="shared" si="17"/>
        <v>0</v>
      </c>
      <c r="H234" s="151"/>
      <c r="I234" s="102"/>
      <c r="J234" s="102"/>
      <c r="K234" s="102"/>
      <c r="L234" s="102"/>
      <c r="M234" s="102"/>
      <c r="N234" s="102"/>
      <c r="O234" s="102"/>
      <c r="P234" s="102"/>
      <c r="Q234" s="102"/>
      <c r="R234" s="102"/>
      <c r="S234" s="102"/>
      <c r="T234" s="102"/>
      <c r="U234" s="102"/>
      <c r="V234" s="102"/>
    </row>
    <row r="235" spans="1:22" ht="14.1" customHeight="1">
      <c r="A235" s="102"/>
      <c r="B235" s="51" t="s">
        <v>250</v>
      </c>
      <c r="C235" s="73"/>
      <c r="D235" s="73"/>
      <c r="E235" s="30"/>
      <c r="F235" s="74"/>
      <c r="G235" s="91">
        <f>SUM(G228:G234)</f>
        <v>0</v>
      </c>
      <c r="H235" s="151"/>
      <c r="I235" s="102"/>
      <c r="J235" s="102"/>
      <c r="K235" s="102"/>
      <c r="L235" s="102"/>
      <c r="M235" s="102"/>
      <c r="N235" s="102"/>
      <c r="O235" s="102"/>
      <c r="P235" s="102"/>
      <c r="Q235" s="102"/>
      <c r="R235" s="102"/>
      <c r="S235" s="102"/>
      <c r="T235" s="102"/>
      <c r="U235" s="102"/>
      <c r="V235" s="102"/>
    </row>
    <row r="236" spans="1:22" s="79" customFormat="1" ht="15">
      <c r="A236" s="127"/>
      <c r="B236" s="128" t="s">
        <v>360</v>
      </c>
      <c r="C236" s="681" t="s">
        <v>248</v>
      </c>
      <c r="D236" s="682"/>
      <c r="E236" s="681" t="s">
        <v>249</v>
      </c>
      <c r="F236" s="682"/>
      <c r="G236" s="129" t="s">
        <v>250</v>
      </c>
      <c r="H236" s="151"/>
      <c r="I236" s="127"/>
      <c r="J236" s="127"/>
      <c r="K236" s="127"/>
      <c r="L236" s="127"/>
      <c r="M236" s="127"/>
      <c r="N236" s="127"/>
      <c r="O236" s="127"/>
      <c r="P236" s="127"/>
      <c r="Q236" s="127"/>
      <c r="R236" s="127"/>
      <c r="S236" s="127"/>
      <c r="T236" s="127"/>
      <c r="U236" s="127"/>
      <c r="V236" s="127"/>
    </row>
    <row r="237" spans="1:22" ht="14.1" customHeight="1">
      <c r="A237" s="102"/>
      <c r="B237" s="125" t="s">
        <v>341</v>
      </c>
      <c r="C237" s="59"/>
      <c r="D237" s="74" t="s">
        <v>276</v>
      </c>
      <c r="E237" s="53"/>
      <c r="F237" s="74" t="s">
        <v>277</v>
      </c>
      <c r="G237" s="106">
        <f t="shared" ref="G237:G243" si="18">ROUND(E237*C237,2)</f>
        <v>0</v>
      </c>
      <c r="H237" s="151"/>
      <c r="I237" s="102"/>
      <c r="J237" s="102"/>
      <c r="K237" s="102"/>
      <c r="L237" s="102"/>
      <c r="M237" s="102"/>
      <c r="N237" s="102"/>
      <c r="O237" s="102"/>
      <c r="P237" s="102"/>
      <c r="Q237" s="102"/>
      <c r="R237" s="102"/>
      <c r="S237" s="102"/>
      <c r="T237" s="102"/>
      <c r="U237" s="102"/>
      <c r="V237" s="102"/>
    </row>
    <row r="238" spans="1:22" ht="14.1" customHeight="1">
      <c r="A238" s="102"/>
      <c r="B238" s="125" t="s">
        <v>342</v>
      </c>
      <c r="C238" s="59"/>
      <c r="D238" s="74" t="s">
        <v>261</v>
      </c>
      <c r="E238" s="53"/>
      <c r="F238" s="74" t="s">
        <v>262</v>
      </c>
      <c r="G238" s="106">
        <f t="shared" si="18"/>
        <v>0</v>
      </c>
      <c r="H238" s="151"/>
      <c r="I238" s="102"/>
      <c r="J238" s="102"/>
      <c r="K238" s="102"/>
      <c r="L238" s="102"/>
      <c r="M238" s="102"/>
      <c r="N238" s="102"/>
      <c r="O238" s="102"/>
      <c r="P238" s="102"/>
      <c r="Q238" s="102"/>
      <c r="R238" s="102"/>
      <c r="S238" s="102"/>
      <c r="T238" s="102"/>
      <c r="U238" s="102"/>
      <c r="V238" s="102"/>
    </row>
    <row r="239" spans="1:22" ht="14.1" customHeight="1">
      <c r="A239" s="102"/>
      <c r="B239" s="125" t="s">
        <v>343</v>
      </c>
      <c r="C239" s="59"/>
      <c r="D239" s="74" t="s">
        <v>258</v>
      </c>
      <c r="E239" s="53"/>
      <c r="F239" s="74" t="s">
        <v>259</v>
      </c>
      <c r="G239" s="106">
        <f t="shared" si="18"/>
        <v>0</v>
      </c>
      <c r="H239" s="151"/>
      <c r="I239" s="102"/>
      <c r="J239" s="102"/>
      <c r="K239" s="102"/>
      <c r="L239" s="102"/>
      <c r="M239" s="102"/>
      <c r="N239" s="102"/>
      <c r="O239" s="102"/>
      <c r="P239" s="102"/>
      <c r="Q239" s="102"/>
      <c r="R239" s="102"/>
      <c r="S239" s="102"/>
      <c r="T239" s="102"/>
      <c r="U239" s="102"/>
      <c r="V239" s="102"/>
    </row>
    <row r="240" spans="1:22" ht="14.1" customHeight="1">
      <c r="A240" s="102"/>
      <c r="B240" s="125" t="s">
        <v>87</v>
      </c>
      <c r="C240" s="59"/>
      <c r="D240" s="130" t="s">
        <v>276</v>
      </c>
      <c r="E240" s="53"/>
      <c r="F240" s="130" t="s">
        <v>277</v>
      </c>
      <c r="G240" s="106">
        <f t="shared" si="18"/>
        <v>0</v>
      </c>
      <c r="H240" s="151"/>
      <c r="I240" s="102"/>
      <c r="J240" s="102"/>
      <c r="K240" s="102"/>
      <c r="L240" s="102"/>
      <c r="M240" s="102"/>
      <c r="N240" s="102"/>
      <c r="O240" s="102"/>
      <c r="P240" s="102"/>
      <c r="Q240" s="102"/>
      <c r="R240" s="102"/>
      <c r="S240" s="102"/>
      <c r="T240" s="102"/>
      <c r="U240" s="102"/>
      <c r="V240" s="102"/>
    </row>
    <row r="241" spans="1:22" ht="14.1" customHeight="1">
      <c r="A241" s="102"/>
      <c r="B241" s="125" t="s">
        <v>88</v>
      </c>
      <c r="C241" s="59"/>
      <c r="D241" s="130" t="s">
        <v>261</v>
      </c>
      <c r="E241" s="53"/>
      <c r="F241" s="130" t="s">
        <v>262</v>
      </c>
      <c r="G241" s="106">
        <f t="shared" si="18"/>
        <v>0</v>
      </c>
      <c r="H241" s="151"/>
      <c r="I241" s="102"/>
      <c r="J241" s="102"/>
      <c r="K241" s="102"/>
      <c r="L241" s="102"/>
      <c r="M241" s="102"/>
      <c r="N241" s="102"/>
      <c r="O241" s="102"/>
      <c r="P241" s="102"/>
      <c r="Q241" s="102"/>
      <c r="R241" s="102"/>
      <c r="S241" s="102"/>
      <c r="T241" s="102"/>
      <c r="U241" s="102"/>
      <c r="V241" s="102"/>
    </row>
    <row r="242" spans="1:22" ht="14.1" customHeight="1">
      <c r="A242" s="102"/>
      <c r="B242" s="93" t="s">
        <v>219</v>
      </c>
      <c r="C242" s="59"/>
      <c r="D242" s="101"/>
      <c r="E242" s="53"/>
      <c r="F242" s="101"/>
      <c r="G242" s="106">
        <f t="shared" si="18"/>
        <v>0</v>
      </c>
      <c r="H242" s="151"/>
      <c r="I242" s="102"/>
      <c r="J242" s="102"/>
      <c r="K242" s="102"/>
      <c r="L242" s="102"/>
      <c r="M242" s="102"/>
      <c r="N242" s="102"/>
      <c r="O242" s="102"/>
      <c r="P242" s="102"/>
      <c r="Q242" s="102"/>
      <c r="R242" s="102"/>
      <c r="S242" s="102"/>
      <c r="T242" s="102"/>
      <c r="U242" s="102"/>
      <c r="V242" s="102"/>
    </row>
    <row r="243" spans="1:22" ht="14.1" customHeight="1">
      <c r="A243" s="102"/>
      <c r="B243" s="93" t="s">
        <v>219</v>
      </c>
      <c r="C243" s="59"/>
      <c r="D243" s="101"/>
      <c r="E243" s="53"/>
      <c r="F243" s="101"/>
      <c r="G243" s="106">
        <f t="shared" si="18"/>
        <v>0</v>
      </c>
      <c r="H243" s="151"/>
      <c r="I243" s="102"/>
      <c r="J243" s="102"/>
      <c r="K243" s="102"/>
      <c r="L243" s="102"/>
      <c r="M243" s="102"/>
      <c r="N243" s="102"/>
      <c r="O243" s="102"/>
      <c r="P243" s="102"/>
      <c r="Q243" s="102"/>
      <c r="R243" s="102"/>
      <c r="S243" s="102"/>
      <c r="T243" s="102"/>
      <c r="U243" s="102"/>
      <c r="V243" s="102"/>
    </row>
    <row r="244" spans="1:22" ht="14.1" customHeight="1">
      <c r="A244" s="102"/>
      <c r="B244" s="51" t="s">
        <v>250</v>
      </c>
      <c r="C244" s="73"/>
      <c r="D244" s="73"/>
      <c r="E244" s="30"/>
      <c r="F244" s="74"/>
      <c r="G244" s="91">
        <f>SUM(G237:G243)</f>
        <v>0</v>
      </c>
      <c r="H244" s="151"/>
      <c r="I244" s="102"/>
      <c r="J244" s="102"/>
      <c r="K244" s="102"/>
      <c r="L244" s="102"/>
      <c r="M244" s="102"/>
      <c r="N244" s="102"/>
      <c r="O244" s="102"/>
      <c r="P244" s="102"/>
      <c r="Q244" s="102"/>
      <c r="R244" s="102"/>
      <c r="S244" s="102"/>
      <c r="T244" s="102"/>
      <c r="U244" s="102"/>
      <c r="V244" s="102"/>
    </row>
    <row r="245" spans="1:22" ht="15">
      <c r="A245" s="102"/>
      <c r="B245" s="123" t="s">
        <v>350</v>
      </c>
      <c r="C245" s="679" t="s">
        <v>248</v>
      </c>
      <c r="D245" s="680"/>
      <c r="E245" s="679" t="s">
        <v>249</v>
      </c>
      <c r="F245" s="680"/>
      <c r="G245" s="124" t="s">
        <v>250</v>
      </c>
      <c r="H245" s="151"/>
      <c r="I245" s="102"/>
      <c r="J245" s="102"/>
      <c r="K245" s="102"/>
      <c r="L245" s="102"/>
      <c r="M245" s="102"/>
      <c r="N245" s="102"/>
      <c r="O245" s="102"/>
      <c r="P245" s="102"/>
      <c r="Q245" s="102"/>
      <c r="R245" s="102"/>
      <c r="S245" s="102"/>
      <c r="T245" s="102"/>
      <c r="U245" s="102"/>
      <c r="V245" s="102"/>
    </row>
    <row r="246" spans="1:22" ht="14.1" customHeight="1">
      <c r="A246" s="102"/>
      <c r="B246" s="196" t="s">
        <v>387</v>
      </c>
      <c r="C246" s="59"/>
      <c r="D246" s="59"/>
      <c r="E246" s="53"/>
      <c r="F246" s="59"/>
      <c r="G246" s="106">
        <f t="shared" ref="G246:G252" si="19">ROUND(E246*C246,2)</f>
        <v>0</v>
      </c>
      <c r="H246" s="151"/>
      <c r="I246" s="102"/>
      <c r="J246" s="102"/>
      <c r="K246" s="102"/>
      <c r="L246" s="102"/>
      <c r="M246" s="102"/>
      <c r="N246" s="102"/>
      <c r="O246" s="102"/>
      <c r="P246" s="102"/>
      <c r="Q246" s="102"/>
      <c r="R246" s="102"/>
      <c r="S246" s="102"/>
      <c r="T246" s="102"/>
      <c r="U246" s="102"/>
      <c r="V246" s="102"/>
    </row>
    <row r="247" spans="1:22" ht="14.1" customHeight="1">
      <c r="A247" s="102"/>
      <c r="B247" s="93" t="s">
        <v>219</v>
      </c>
      <c r="C247" s="59"/>
      <c r="D247" s="59"/>
      <c r="E247" s="53"/>
      <c r="F247" s="59"/>
      <c r="G247" s="106">
        <f t="shared" si="19"/>
        <v>0</v>
      </c>
      <c r="H247" s="151"/>
      <c r="I247" s="102"/>
      <c r="J247" s="102"/>
      <c r="K247" s="102"/>
      <c r="L247" s="102"/>
      <c r="M247" s="102"/>
      <c r="N247" s="102"/>
      <c r="O247" s="102"/>
      <c r="P247" s="102"/>
      <c r="Q247" s="102"/>
      <c r="R247" s="102"/>
      <c r="S247" s="102"/>
      <c r="T247" s="102"/>
      <c r="U247" s="102"/>
      <c r="V247" s="102"/>
    </row>
    <row r="248" spans="1:22" ht="14.1" customHeight="1">
      <c r="A248" s="102"/>
      <c r="B248" s="93" t="s">
        <v>219</v>
      </c>
      <c r="C248" s="59"/>
      <c r="D248" s="59"/>
      <c r="E248" s="53"/>
      <c r="F248" s="59"/>
      <c r="G248" s="106">
        <f t="shared" si="19"/>
        <v>0</v>
      </c>
      <c r="H248" s="151"/>
      <c r="I248" s="102"/>
      <c r="J248" s="102"/>
      <c r="K248" s="102"/>
      <c r="L248" s="102"/>
      <c r="M248" s="102"/>
      <c r="N248" s="102"/>
      <c r="O248" s="102"/>
      <c r="P248" s="102"/>
      <c r="Q248" s="102"/>
      <c r="R248" s="102"/>
      <c r="S248" s="102"/>
      <c r="T248" s="102"/>
      <c r="U248" s="102"/>
      <c r="V248" s="102"/>
    </row>
    <row r="249" spans="1:22" ht="14.1" customHeight="1">
      <c r="A249" s="102"/>
      <c r="B249" s="93" t="s">
        <v>219</v>
      </c>
      <c r="C249" s="59"/>
      <c r="D249" s="59"/>
      <c r="E249" s="53"/>
      <c r="F249" s="59"/>
      <c r="G249" s="106">
        <f t="shared" si="19"/>
        <v>0</v>
      </c>
      <c r="H249" s="151"/>
      <c r="I249" s="102"/>
      <c r="J249" s="102"/>
      <c r="K249" s="102"/>
      <c r="L249" s="102"/>
      <c r="M249" s="102"/>
      <c r="N249" s="102"/>
      <c r="O249" s="102"/>
      <c r="P249" s="102"/>
      <c r="Q249" s="102"/>
      <c r="R249" s="102"/>
      <c r="S249" s="102"/>
      <c r="T249" s="102"/>
      <c r="U249" s="102"/>
      <c r="V249" s="102"/>
    </row>
    <row r="250" spans="1:22" ht="14.1" customHeight="1">
      <c r="A250" s="102"/>
      <c r="B250" s="93" t="s">
        <v>219</v>
      </c>
      <c r="C250" s="59"/>
      <c r="D250" s="59"/>
      <c r="E250" s="53"/>
      <c r="F250" s="59"/>
      <c r="G250" s="106">
        <f t="shared" si="19"/>
        <v>0</v>
      </c>
      <c r="H250" s="151"/>
      <c r="I250" s="102"/>
      <c r="J250" s="102"/>
      <c r="K250" s="102"/>
      <c r="L250" s="102"/>
      <c r="M250" s="102"/>
      <c r="N250" s="102"/>
      <c r="O250" s="102"/>
      <c r="P250" s="102"/>
      <c r="Q250" s="102"/>
      <c r="R250" s="102"/>
      <c r="S250" s="102"/>
      <c r="T250" s="102"/>
      <c r="U250" s="102"/>
      <c r="V250" s="102"/>
    </row>
    <row r="251" spans="1:22" ht="14.1" customHeight="1">
      <c r="A251" s="102"/>
      <c r="B251" s="93" t="s">
        <v>219</v>
      </c>
      <c r="C251" s="59"/>
      <c r="D251" s="59"/>
      <c r="E251" s="53"/>
      <c r="F251" s="59"/>
      <c r="G251" s="106">
        <f t="shared" si="19"/>
        <v>0</v>
      </c>
      <c r="H251" s="151"/>
      <c r="I251" s="102"/>
      <c r="J251" s="102"/>
      <c r="K251" s="102"/>
      <c r="L251" s="102"/>
      <c r="M251" s="102"/>
      <c r="N251" s="102"/>
      <c r="O251" s="102"/>
      <c r="P251" s="102"/>
      <c r="Q251" s="102"/>
      <c r="R251" s="102"/>
      <c r="S251" s="102"/>
      <c r="T251" s="102"/>
      <c r="U251" s="102"/>
      <c r="V251" s="102"/>
    </row>
    <row r="252" spans="1:22" ht="14.1" customHeight="1">
      <c r="A252" s="102"/>
      <c r="B252" s="93" t="s">
        <v>219</v>
      </c>
      <c r="C252" s="59"/>
      <c r="D252" s="59"/>
      <c r="E252" s="53"/>
      <c r="F252" s="59"/>
      <c r="G252" s="106">
        <f t="shared" si="19"/>
        <v>0</v>
      </c>
      <c r="H252" s="151"/>
      <c r="I252" s="102"/>
      <c r="J252" s="102"/>
      <c r="K252" s="102"/>
      <c r="L252" s="102"/>
      <c r="M252" s="102"/>
      <c r="N252" s="102"/>
      <c r="O252" s="102"/>
      <c r="P252" s="102"/>
      <c r="Q252" s="102"/>
      <c r="R252" s="102"/>
      <c r="S252" s="102"/>
      <c r="T252" s="102"/>
      <c r="U252" s="102"/>
      <c r="V252" s="102"/>
    </row>
    <row r="253" spans="1:22" ht="14.1" customHeight="1">
      <c r="A253" s="102"/>
      <c r="B253" s="51" t="s">
        <v>250</v>
      </c>
      <c r="C253" s="73"/>
      <c r="D253" s="73"/>
      <c r="E253" s="30"/>
      <c r="F253" s="74"/>
      <c r="G253" s="92">
        <f>SUM(G246:G252)</f>
        <v>0</v>
      </c>
      <c r="H253" s="151"/>
      <c r="I253" s="102"/>
      <c r="J253" s="102"/>
      <c r="K253" s="102"/>
      <c r="L253" s="102"/>
      <c r="M253" s="102"/>
      <c r="N253" s="102"/>
      <c r="O253" s="102"/>
      <c r="P253" s="102"/>
      <c r="Q253" s="102"/>
      <c r="R253" s="102"/>
      <c r="S253" s="102"/>
      <c r="T253" s="102"/>
      <c r="U253" s="102"/>
      <c r="V253" s="102"/>
    </row>
    <row r="254" spans="1:22" ht="14.1" customHeight="1">
      <c r="A254" s="102"/>
      <c r="B254" s="76"/>
      <c r="C254" s="77"/>
      <c r="D254" s="77"/>
      <c r="E254" s="78" t="s">
        <v>92</v>
      </c>
      <c r="F254" s="77"/>
      <c r="G254" s="78">
        <f>G19+G34+G42+G53+G69+G88+G98+G107+G114+G123+G131+G147+G153+G163+G171+G180+G192+G210+G226+G235+G244+G253</f>
        <v>0</v>
      </c>
      <c r="H254" s="151"/>
      <c r="I254" s="102"/>
      <c r="J254" s="102"/>
      <c r="K254" s="102"/>
      <c r="L254" s="102"/>
      <c r="M254" s="102"/>
      <c r="N254" s="102"/>
      <c r="O254" s="102"/>
      <c r="P254" s="102"/>
      <c r="Q254" s="102"/>
      <c r="R254" s="102"/>
      <c r="S254" s="102"/>
      <c r="T254" s="102"/>
      <c r="U254" s="102"/>
      <c r="V254" s="102"/>
    </row>
    <row r="255" spans="1:22" ht="15">
      <c r="A255" s="102"/>
      <c r="B255" s="131"/>
      <c r="C255" s="131"/>
      <c r="D255" s="131"/>
      <c r="E255" s="131"/>
      <c r="F255" s="131"/>
      <c r="G255" s="131"/>
      <c r="H255" s="151"/>
      <c r="I255" s="102"/>
      <c r="J255" s="102"/>
      <c r="K255" s="102"/>
      <c r="L255" s="102"/>
      <c r="M255" s="102"/>
      <c r="N255" s="102"/>
      <c r="O255" s="102"/>
      <c r="P255" s="102"/>
      <c r="Q255" s="102"/>
      <c r="R255" s="102"/>
      <c r="S255" s="102"/>
      <c r="T255" s="102"/>
      <c r="U255" s="102"/>
      <c r="V255" s="102"/>
    </row>
    <row r="256" spans="1:22" ht="15">
      <c r="A256" s="102"/>
      <c r="B256" s="131"/>
      <c r="C256" s="672" t="s">
        <v>362</v>
      </c>
      <c r="D256" s="672"/>
      <c r="E256" s="672"/>
      <c r="F256" s="672"/>
      <c r="G256" s="673"/>
      <c r="H256" s="151"/>
      <c r="I256" s="102"/>
      <c r="J256" s="102"/>
      <c r="K256" s="102"/>
      <c r="L256" s="102"/>
      <c r="M256" s="102"/>
      <c r="N256" s="102"/>
      <c r="O256" s="102"/>
      <c r="P256" s="102"/>
      <c r="Q256" s="102"/>
      <c r="R256" s="102"/>
      <c r="S256" s="102"/>
      <c r="T256" s="102"/>
      <c r="U256" s="102"/>
      <c r="V256" s="102"/>
    </row>
    <row r="257" spans="1:22" ht="15">
      <c r="A257" s="102"/>
      <c r="B257" s="131"/>
      <c r="C257" s="666" t="s">
        <v>351</v>
      </c>
      <c r="D257" s="667"/>
      <c r="E257" s="667"/>
      <c r="F257" s="668"/>
      <c r="G257" s="132">
        <f>G19</f>
        <v>0</v>
      </c>
      <c r="H257" s="151"/>
      <c r="I257" s="102"/>
      <c r="J257" s="102"/>
      <c r="K257" s="102"/>
      <c r="L257" s="102"/>
      <c r="M257" s="102"/>
      <c r="N257" s="102"/>
      <c r="O257" s="102"/>
      <c r="P257" s="102"/>
      <c r="Q257" s="102"/>
      <c r="R257" s="102"/>
      <c r="S257" s="102"/>
      <c r="T257" s="102"/>
      <c r="U257" s="102"/>
      <c r="V257" s="102"/>
    </row>
    <row r="258" spans="1:22" ht="15">
      <c r="A258" s="102"/>
      <c r="B258" s="131"/>
      <c r="C258" s="666" t="s">
        <v>352</v>
      </c>
      <c r="D258" s="667"/>
      <c r="E258" s="667"/>
      <c r="F258" s="668"/>
      <c r="G258" s="133">
        <f>G34</f>
        <v>0</v>
      </c>
      <c r="H258" s="151"/>
      <c r="I258" s="102"/>
      <c r="J258" s="102"/>
      <c r="K258" s="102"/>
      <c r="L258" s="102"/>
      <c r="M258" s="102"/>
      <c r="N258" s="102"/>
      <c r="O258" s="102"/>
      <c r="P258" s="102"/>
      <c r="Q258" s="102"/>
      <c r="R258" s="102"/>
      <c r="S258" s="102"/>
      <c r="T258" s="102"/>
      <c r="U258" s="102"/>
      <c r="V258" s="102"/>
    </row>
    <row r="259" spans="1:22" ht="15">
      <c r="A259" s="102"/>
      <c r="B259" s="131"/>
      <c r="C259" s="666" t="s">
        <v>288</v>
      </c>
      <c r="D259" s="667"/>
      <c r="E259" s="667"/>
      <c r="F259" s="668"/>
      <c r="G259" s="133">
        <f>G42</f>
        <v>0</v>
      </c>
      <c r="H259" s="151"/>
      <c r="I259" s="102"/>
      <c r="J259" s="102"/>
      <c r="K259" s="102"/>
      <c r="L259" s="102"/>
      <c r="M259" s="102"/>
      <c r="N259" s="102"/>
      <c r="O259" s="102"/>
      <c r="P259" s="102"/>
      <c r="Q259" s="102"/>
      <c r="R259" s="102"/>
      <c r="S259" s="102"/>
      <c r="T259" s="102"/>
      <c r="U259" s="102"/>
      <c r="V259" s="102"/>
    </row>
    <row r="260" spans="1:22" ht="15">
      <c r="A260" s="102"/>
      <c r="B260" s="131"/>
      <c r="C260" s="666" t="s">
        <v>290</v>
      </c>
      <c r="D260" s="667"/>
      <c r="E260" s="667"/>
      <c r="F260" s="668"/>
      <c r="G260" s="133">
        <f>G53</f>
        <v>0</v>
      </c>
      <c r="H260" s="151"/>
      <c r="I260" s="102"/>
      <c r="J260" s="102"/>
      <c r="K260" s="102"/>
      <c r="L260" s="102"/>
      <c r="M260" s="102"/>
      <c r="N260" s="102"/>
      <c r="O260" s="102"/>
      <c r="P260" s="102"/>
      <c r="Q260" s="102"/>
      <c r="R260" s="102"/>
      <c r="S260" s="102"/>
      <c r="T260" s="102"/>
      <c r="U260" s="102"/>
      <c r="V260" s="102"/>
    </row>
    <row r="261" spans="1:22" ht="15">
      <c r="A261" s="102"/>
      <c r="B261" s="131"/>
      <c r="C261" s="666" t="s">
        <v>353</v>
      </c>
      <c r="D261" s="667"/>
      <c r="E261" s="667"/>
      <c r="F261" s="668"/>
      <c r="G261" s="133">
        <f>G69</f>
        <v>0</v>
      </c>
      <c r="H261" s="151"/>
      <c r="I261" s="102"/>
      <c r="J261" s="102"/>
      <c r="K261" s="102"/>
      <c r="L261" s="102"/>
      <c r="M261" s="102"/>
      <c r="N261" s="102"/>
      <c r="O261" s="102"/>
      <c r="P261" s="102"/>
      <c r="Q261" s="102"/>
      <c r="R261" s="102"/>
      <c r="S261" s="102"/>
      <c r="T261" s="102"/>
      <c r="U261" s="102"/>
      <c r="V261" s="102"/>
    </row>
    <row r="262" spans="1:22" ht="15">
      <c r="A262" s="102"/>
      <c r="B262" s="131"/>
      <c r="C262" s="666" t="s">
        <v>354</v>
      </c>
      <c r="D262" s="667"/>
      <c r="E262" s="667"/>
      <c r="F262" s="668"/>
      <c r="G262" s="133">
        <f>G88</f>
        <v>0</v>
      </c>
      <c r="H262" s="151"/>
      <c r="I262" s="102"/>
      <c r="J262" s="102"/>
      <c r="K262" s="102"/>
      <c r="L262" s="102"/>
      <c r="M262" s="102"/>
      <c r="N262" s="102"/>
      <c r="O262" s="102"/>
      <c r="P262" s="102"/>
      <c r="Q262" s="102"/>
      <c r="R262" s="102"/>
      <c r="S262" s="102"/>
      <c r="T262" s="102"/>
      <c r="U262" s="102"/>
      <c r="V262" s="102"/>
    </row>
    <row r="263" spans="1:22" ht="15">
      <c r="A263" s="102"/>
      <c r="B263" s="131"/>
      <c r="C263" s="666" t="s">
        <v>297</v>
      </c>
      <c r="D263" s="667"/>
      <c r="E263" s="667"/>
      <c r="F263" s="668"/>
      <c r="G263" s="133">
        <f>G98</f>
        <v>0</v>
      </c>
      <c r="H263" s="151"/>
      <c r="I263" s="102"/>
      <c r="J263" s="102"/>
      <c r="K263" s="102"/>
      <c r="L263" s="102"/>
      <c r="M263" s="102"/>
      <c r="N263" s="102"/>
      <c r="O263" s="102"/>
      <c r="P263" s="102"/>
      <c r="Q263" s="102"/>
      <c r="R263" s="102"/>
      <c r="S263" s="102"/>
      <c r="T263" s="102"/>
      <c r="U263" s="102"/>
      <c r="V263" s="102"/>
    </row>
    <row r="264" spans="1:22" ht="15">
      <c r="A264" s="102"/>
      <c r="B264" s="131"/>
      <c r="C264" s="666" t="s">
        <v>355</v>
      </c>
      <c r="D264" s="667"/>
      <c r="E264" s="667"/>
      <c r="F264" s="668"/>
      <c r="G264" s="133">
        <f>G107</f>
        <v>0</v>
      </c>
      <c r="H264" s="151"/>
      <c r="I264" s="102"/>
      <c r="J264" s="102"/>
      <c r="K264" s="102"/>
      <c r="L264" s="102"/>
      <c r="M264" s="102"/>
      <c r="N264" s="102"/>
      <c r="O264" s="102"/>
      <c r="P264" s="102"/>
      <c r="Q264" s="102"/>
      <c r="R264" s="102"/>
      <c r="S264" s="102"/>
      <c r="T264" s="102"/>
      <c r="U264" s="102"/>
      <c r="V264" s="102"/>
    </row>
    <row r="265" spans="1:22" ht="15">
      <c r="A265" s="102"/>
      <c r="B265" s="131"/>
      <c r="C265" s="666" t="s">
        <v>356</v>
      </c>
      <c r="D265" s="667"/>
      <c r="E265" s="667"/>
      <c r="F265" s="668"/>
      <c r="G265" s="133">
        <f>G114</f>
        <v>0</v>
      </c>
      <c r="H265" s="151"/>
      <c r="I265" s="102"/>
      <c r="J265" s="102"/>
      <c r="K265" s="102"/>
      <c r="L265" s="102"/>
      <c r="M265" s="102"/>
      <c r="N265" s="102"/>
      <c r="O265" s="102"/>
      <c r="P265" s="102"/>
      <c r="Q265" s="102"/>
      <c r="R265" s="102"/>
      <c r="S265" s="102"/>
      <c r="T265" s="102"/>
      <c r="U265" s="102"/>
      <c r="V265" s="102"/>
    </row>
    <row r="266" spans="1:22" ht="15">
      <c r="A266" s="102"/>
      <c r="B266" s="131"/>
      <c r="C266" s="666" t="s">
        <v>357</v>
      </c>
      <c r="D266" s="667"/>
      <c r="E266" s="667"/>
      <c r="F266" s="668"/>
      <c r="G266" s="133">
        <f>G123</f>
        <v>0</v>
      </c>
      <c r="H266" s="151"/>
      <c r="I266" s="102"/>
      <c r="J266" s="102"/>
      <c r="K266" s="102"/>
      <c r="L266" s="102"/>
      <c r="M266" s="102"/>
      <c r="N266" s="102"/>
      <c r="O266" s="102"/>
      <c r="P266" s="102"/>
      <c r="Q266" s="102"/>
      <c r="R266" s="102"/>
      <c r="S266" s="102"/>
      <c r="T266" s="102"/>
      <c r="U266" s="102"/>
      <c r="V266" s="102"/>
    </row>
    <row r="267" spans="1:22" ht="15">
      <c r="A267" s="102"/>
      <c r="B267" s="131"/>
      <c r="C267" s="666" t="s">
        <v>363</v>
      </c>
      <c r="D267" s="667"/>
      <c r="E267" s="667"/>
      <c r="F267" s="668"/>
      <c r="G267" s="133">
        <f>G131</f>
        <v>0</v>
      </c>
      <c r="H267" s="151"/>
      <c r="I267" s="102"/>
      <c r="J267" s="102"/>
      <c r="K267" s="102"/>
      <c r="L267" s="102"/>
      <c r="M267" s="102"/>
      <c r="N267" s="102"/>
      <c r="O267" s="102"/>
      <c r="P267" s="102"/>
      <c r="Q267" s="102"/>
      <c r="R267" s="102"/>
      <c r="S267" s="102"/>
      <c r="T267" s="102"/>
      <c r="U267" s="102"/>
      <c r="V267" s="102"/>
    </row>
    <row r="268" spans="1:22" ht="15">
      <c r="A268" s="102"/>
      <c r="B268" s="131"/>
      <c r="C268" s="666" t="s">
        <v>358</v>
      </c>
      <c r="D268" s="667"/>
      <c r="E268" s="667"/>
      <c r="F268" s="668"/>
      <c r="G268" s="133">
        <f>G147</f>
        <v>0</v>
      </c>
      <c r="H268" s="151"/>
      <c r="I268" s="102"/>
      <c r="J268" s="102"/>
      <c r="K268" s="102"/>
      <c r="L268" s="102"/>
      <c r="M268" s="102"/>
      <c r="N268" s="102"/>
      <c r="O268" s="102"/>
      <c r="P268" s="102"/>
      <c r="Q268" s="102"/>
      <c r="R268" s="102"/>
      <c r="S268" s="102"/>
      <c r="T268" s="102"/>
      <c r="U268" s="102"/>
      <c r="V268" s="102"/>
    </row>
    <row r="269" spans="1:22" ht="15">
      <c r="A269" s="102"/>
      <c r="B269" s="131"/>
      <c r="C269" s="666" t="s">
        <v>311</v>
      </c>
      <c r="D269" s="667"/>
      <c r="E269" s="667"/>
      <c r="F269" s="668"/>
      <c r="G269" s="133">
        <f>G153</f>
        <v>0</v>
      </c>
      <c r="H269" s="151"/>
      <c r="I269" s="102"/>
      <c r="J269" s="102"/>
      <c r="K269" s="102"/>
      <c r="L269" s="102"/>
      <c r="M269" s="102"/>
      <c r="N269" s="102"/>
      <c r="O269" s="102"/>
      <c r="P269" s="102"/>
      <c r="Q269" s="102"/>
      <c r="R269" s="102"/>
      <c r="S269" s="102"/>
      <c r="T269" s="102"/>
      <c r="U269" s="102"/>
      <c r="V269" s="102"/>
    </row>
    <row r="270" spans="1:22" ht="15">
      <c r="A270" s="102"/>
      <c r="B270" s="131"/>
      <c r="C270" s="666" t="s">
        <v>344</v>
      </c>
      <c r="D270" s="667"/>
      <c r="E270" s="667"/>
      <c r="F270" s="668"/>
      <c r="G270" s="133">
        <f>G163</f>
        <v>0</v>
      </c>
      <c r="H270" s="151"/>
      <c r="I270" s="102"/>
      <c r="J270" s="102"/>
      <c r="K270" s="102"/>
      <c r="L270" s="102"/>
      <c r="M270" s="102"/>
      <c r="N270" s="102"/>
      <c r="O270" s="102"/>
      <c r="P270" s="102"/>
      <c r="Q270" s="102"/>
      <c r="R270" s="102"/>
      <c r="S270" s="102"/>
      <c r="T270" s="102"/>
      <c r="U270" s="102"/>
      <c r="V270" s="102"/>
    </row>
    <row r="271" spans="1:22" ht="15">
      <c r="A271" s="102"/>
      <c r="B271" s="131"/>
      <c r="C271" s="666" t="s">
        <v>345</v>
      </c>
      <c r="D271" s="667"/>
      <c r="E271" s="667"/>
      <c r="F271" s="668"/>
      <c r="G271" s="133">
        <f>G171</f>
        <v>0</v>
      </c>
      <c r="H271" s="151"/>
      <c r="I271" s="102"/>
      <c r="J271" s="102"/>
      <c r="K271" s="102"/>
      <c r="L271" s="102"/>
      <c r="M271" s="102"/>
      <c r="N271" s="102"/>
      <c r="O271" s="102"/>
      <c r="P271" s="102"/>
      <c r="Q271" s="102"/>
      <c r="R271" s="102"/>
      <c r="S271" s="102"/>
      <c r="T271" s="102"/>
      <c r="U271" s="102"/>
      <c r="V271" s="102"/>
    </row>
    <row r="272" spans="1:22" ht="15">
      <c r="A272" s="102"/>
      <c r="B272" s="131"/>
      <c r="C272" s="666" t="s">
        <v>346</v>
      </c>
      <c r="D272" s="667"/>
      <c r="E272" s="667"/>
      <c r="F272" s="668"/>
      <c r="G272" s="133">
        <f>G180</f>
        <v>0</v>
      </c>
      <c r="H272" s="151"/>
      <c r="I272" s="102"/>
      <c r="J272" s="102"/>
      <c r="K272" s="102"/>
      <c r="L272" s="102"/>
      <c r="M272" s="102"/>
      <c r="N272" s="102"/>
      <c r="O272" s="102"/>
      <c r="P272" s="102"/>
      <c r="Q272" s="102"/>
      <c r="R272" s="102"/>
      <c r="S272" s="102"/>
      <c r="T272" s="102"/>
      <c r="U272" s="102"/>
      <c r="V272" s="102"/>
    </row>
    <row r="273" spans="1:22" ht="15">
      <c r="A273" s="102"/>
      <c r="B273" s="131"/>
      <c r="C273" s="666" t="s">
        <v>347</v>
      </c>
      <c r="D273" s="667"/>
      <c r="E273" s="667"/>
      <c r="F273" s="668"/>
      <c r="G273" s="133">
        <f>G192</f>
        <v>0</v>
      </c>
      <c r="H273" s="151"/>
      <c r="I273" s="102"/>
      <c r="J273" s="102"/>
      <c r="K273" s="102"/>
      <c r="L273" s="102"/>
      <c r="M273" s="102"/>
      <c r="N273" s="102"/>
      <c r="O273" s="102"/>
      <c r="P273" s="102"/>
      <c r="Q273" s="102"/>
      <c r="R273" s="102"/>
      <c r="S273" s="102"/>
      <c r="T273" s="102"/>
      <c r="U273" s="102"/>
      <c r="V273" s="102"/>
    </row>
    <row r="274" spans="1:22" ht="15">
      <c r="A274" s="102"/>
      <c r="B274" s="131"/>
      <c r="C274" s="666" t="s">
        <v>348</v>
      </c>
      <c r="D274" s="667"/>
      <c r="E274" s="667"/>
      <c r="F274" s="668"/>
      <c r="G274" s="133">
        <f>G210</f>
        <v>0</v>
      </c>
      <c r="H274" s="151"/>
      <c r="I274" s="102"/>
      <c r="J274" s="102"/>
      <c r="K274" s="102"/>
      <c r="L274" s="102"/>
      <c r="M274" s="102"/>
      <c r="N274" s="102"/>
      <c r="O274" s="102"/>
      <c r="P274" s="102"/>
      <c r="Q274" s="102"/>
      <c r="R274" s="102"/>
      <c r="S274" s="102"/>
      <c r="T274" s="102"/>
      <c r="U274" s="102"/>
      <c r="V274" s="102"/>
    </row>
    <row r="275" spans="1:22" ht="15">
      <c r="A275" s="102"/>
      <c r="B275" s="131"/>
      <c r="C275" s="666" t="s">
        <v>349</v>
      </c>
      <c r="D275" s="667"/>
      <c r="E275" s="667"/>
      <c r="F275" s="668"/>
      <c r="G275" s="133">
        <f>G226</f>
        <v>0</v>
      </c>
      <c r="H275" s="151"/>
      <c r="I275" s="102"/>
      <c r="J275" s="102"/>
      <c r="K275" s="102"/>
      <c r="L275" s="102"/>
      <c r="M275" s="102"/>
      <c r="N275" s="102"/>
      <c r="O275" s="102"/>
      <c r="P275" s="102"/>
      <c r="Q275" s="102"/>
      <c r="R275" s="102"/>
      <c r="S275" s="102"/>
      <c r="T275" s="102"/>
      <c r="U275" s="102"/>
      <c r="V275" s="102"/>
    </row>
    <row r="276" spans="1:22" ht="15">
      <c r="A276" s="102"/>
      <c r="B276" s="131"/>
      <c r="C276" s="666" t="s">
        <v>359</v>
      </c>
      <c r="D276" s="667"/>
      <c r="E276" s="667"/>
      <c r="F276" s="668"/>
      <c r="G276" s="133">
        <f>G235</f>
        <v>0</v>
      </c>
      <c r="H276" s="151"/>
      <c r="I276" s="102"/>
      <c r="J276" s="102"/>
      <c r="K276" s="102"/>
      <c r="L276" s="102"/>
      <c r="M276" s="102"/>
      <c r="N276" s="102"/>
      <c r="O276" s="102"/>
      <c r="P276" s="102"/>
      <c r="Q276" s="102"/>
      <c r="R276" s="102"/>
      <c r="S276" s="102"/>
      <c r="T276" s="102"/>
      <c r="U276" s="102"/>
      <c r="V276" s="102"/>
    </row>
    <row r="277" spans="1:22" ht="15">
      <c r="A277" s="102"/>
      <c r="B277" s="131"/>
      <c r="C277" s="666" t="s">
        <v>360</v>
      </c>
      <c r="D277" s="667"/>
      <c r="E277" s="667"/>
      <c r="F277" s="668"/>
      <c r="G277" s="133">
        <f>G244</f>
        <v>0</v>
      </c>
      <c r="H277" s="151"/>
      <c r="I277" s="102"/>
      <c r="J277" s="102"/>
      <c r="K277" s="102"/>
      <c r="L277" s="102"/>
      <c r="M277" s="102"/>
      <c r="N277" s="102"/>
      <c r="O277" s="102"/>
      <c r="P277" s="102"/>
      <c r="Q277" s="102"/>
      <c r="R277" s="102"/>
      <c r="S277" s="102"/>
      <c r="T277" s="102"/>
      <c r="U277" s="102"/>
      <c r="V277" s="102"/>
    </row>
    <row r="278" spans="1:22" ht="15">
      <c r="A278" s="102"/>
      <c r="B278" s="131"/>
      <c r="C278" s="666" t="s">
        <v>361</v>
      </c>
      <c r="D278" s="667"/>
      <c r="E278" s="667"/>
      <c r="F278" s="668"/>
      <c r="G278" s="133">
        <f>G253</f>
        <v>0</v>
      </c>
      <c r="H278" s="151"/>
      <c r="I278" s="102"/>
      <c r="J278" s="102"/>
      <c r="K278" s="102"/>
      <c r="L278" s="102"/>
      <c r="M278" s="102"/>
      <c r="N278" s="102"/>
      <c r="O278" s="102"/>
      <c r="P278" s="102"/>
      <c r="Q278" s="102"/>
      <c r="R278" s="102"/>
      <c r="S278" s="102"/>
      <c r="T278" s="102"/>
      <c r="U278" s="102"/>
      <c r="V278" s="102"/>
    </row>
    <row r="279" spans="1:22" ht="15">
      <c r="A279" s="102"/>
      <c r="B279" s="134"/>
      <c r="C279" s="134"/>
      <c r="D279" s="134"/>
      <c r="E279" s="134"/>
      <c r="F279" s="131"/>
      <c r="G279" s="131"/>
      <c r="H279" s="151"/>
      <c r="I279" s="102"/>
      <c r="J279" s="102"/>
      <c r="K279" s="102"/>
      <c r="L279" s="102"/>
      <c r="M279" s="102"/>
      <c r="N279" s="102"/>
      <c r="O279" s="102"/>
      <c r="P279" s="102"/>
      <c r="Q279" s="102"/>
      <c r="R279" s="102"/>
      <c r="S279" s="102"/>
      <c r="T279" s="102"/>
      <c r="U279" s="102"/>
      <c r="V279" s="102"/>
    </row>
    <row r="280" spans="1:22" ht="15.75" thickBot="1">
      <c r="A280" s="102"/>
      <c r="B280" s="134"/>
      <c r="C280" s="666" t="s">
        <v>220</v>
      </c>
      <c r="D280" s="667"/>
      <c r="E280" s="667"/>
      <c r="F280" s="668"/>
      <c r="G280" s="149">
        <f>SUM(G257:G278)</f>
        <v>0</v>
      </c>
      <c r="H280" s="151"/>
      <c r="I280" s="102"/>
      <c r="J280" s="102"/>
      <c r="K280" s="102"/>
      <c r="L280" s="102"/>
      <c r="M280" s="102"/>
      <c r="N280" s="102"/>
      <c r="O280" s="102"/>
      <c r="P280" s="102"/>
      <c r="Q280" s="102"/>
      <c r="R280" s="102"/>
      <c r="S280" s="102"/>
      <c r="T280" s="102"/>
      <c r="U280" s="102"/>
      <c r="V280" s="102"/>
    </row>
    <row r="281" spans="1:22" ht="15.75" thickTop="1">
      <c r="A281" s="102"/>
      <c r="B281" s="134"/>
      <c r="C281" s="134"/>
      <c r="D281" s="134"/>
      <c r="E281" s="134"/>
      <c r="F281" s="131"/>
      <c r="G281" s="131"/>
      <c r="H281" s="151"/>
      <c r="I281" s="102"/>
      <c r="J281" s="102"/>
      <c r="K281" s="102"/>
      <c r="L281" s="102"/>
      <c r="M281" s="102"/>
      <c r="N281" s="102"/>
      <c r="O281" s="102"/>
      <c r="P281" s="102"/>
      <c r="Q281" s="102"/>
      <c r="R281" s="102"/>
      <c r="S281" s="102"/>
      <c r="T281" s="102"/>
      <c r="U281" s="102"/>
      <c r="V281" s="102"/>
    </row>
    <row r="282" spans="1:22" ht="15.75" thickBot="1">
      <c r="A282" s="102"/>
      <c r="B282" s="134"/>
      <c r="C282" s="666" t="s">
        <v>703</v>
      </c>
      <c r="D282" s="667"/>
      <c r="E282" s="667"/>
      <c r="F282" s="668"/>
      <c r="G282" s="149">
        <f>G280*0.1</f>
        <v>0</v>
      </c>
      <c r="H282" s="151"/>
      <c r="I282" s="102"/>
      <c r="J282" s="102"/>
      <c r="K282" s="102"/>
      <c r="L282" s="102"/>
      <c r="M282" s="102"/>
      <c r="N282" s="102"/>
      <c r="O282" s="102"/>
      <c r="P282" s="102"/>
      <c r="Q282" s="102"/>
      <c r="R282" s="102"/>
      <c r="S282" s="102"/>
      <c r="T282" s="102"/>
      <c r="U282" s="102"/>
      <c r="V282" s="102"/>
    </row>
    <row r="283" spans="1:22" ht="15.75" thickTop="1">
      <c r="A283" s="102"/>
      <c r="B283" s="134"/>
      <c r="C283" s="666" t="s">
        <v>221</v>
      </c>
      <c r="D283" s="667"/>
      <c r="E283" s="667"/>
      <c r="F283" s="668"/>
      <c r="G283" s="147">
        <v>0</v>
      </c>
      <c r="H283" s="151"/>
      <c r="I283" s="102"/>
      <c r="J283" s="102"/>
      <c r="K283" s="102"/>
      <c r="L283" s="102"/>
      <c r="M283" s="102"/>
      <c r="N283" s="102"/>
      <c r="O283" s="102"/>
      <c r="P283" s="102"/>
      <c r="Q283" s="102"/>
      <c r="R283" s="102"/>
      <c r="S283" s="102"/>
      <c r="T283" s="102"/>
      <c r="U283" s="102"/>
      <c r="V283" s="102"/>
    </row>
    <row r="284" spans="1:22" ht="15">
      <c r="A284" s="102"/>
      <c r="B284" s="135"/>
      <c r="C284" s="666" t="s">
        <v>222</v>
      </c>
      <c r="D284" s="667"/>
      <c r="E284" s="667"/>
      <c r="F284" s="668"/>
      <c r="G284" s="148">
        <v>0</v>
      </c>
      <c r="H284" s="151"/>
      <c r="I284" s="102"/>
      <c r="J284" s="102"/>
      <c r="K284" s="102"/>
      <c r="L284" s="102"/>
      <c r="M284" s="102"/>
      <c r="N284" s="102"/>
      <c r="O284" s="102"/>
      <c r="P284" s="102"/>
      <c r="Q284" s="102"/>
      <c r="R284" s="102"/>
      <c r="S284" s="102"/>
      <c r="T284" s="102"/>
      <c r="U284" s="102"/>
      <c r="V284" s="102"/>
    </row>
    <row r="285" spans="1:22" ht="15">
      <c r="A285" s="102"/>
      <c r="B285" s="76"/>
      <c r="C285" s="136"/>
      <c r="D285" s="136"/>
      <c r="E285" s="77"/>
      <c r="F285" s="137"/>
      <c r="G285" s="138"/>
      <c r="H285" s="151"/>
      <c r="I285" s="102"/>
      <c r="J285" s="102"/>
      <c r="K285" s="102"/>
      <c r="L285" s="102"/>
      <c r="M285" s="102"/>
      <c r="N285" s="102"/>
      <c r="O285" s="102"/>
      <c r="P285" s="102"/>
      <c r="Q285" s="102"/>
      <c r="R285" s="102"/>
      <c r="S285" s="102"/>
      <c r="T285" s="102"/>
      <c r="U285" s="102"/>
      <c r="V285" s="102"/>
    </row>
    <row r="286" spans="1:22" ht="15.75" thickBot="1">
      <c r="A286" s="102"/>
      <c r="B286" s="139"/>
      <c r="C286" s="686" t="s">
        <v>223</v>
      </c>
      <c r="D286" s="687"/>
      <c r="E286" s="687"/>
      <c r="F286" s="688"/>
      <c r="G286" s="150">
        <f>G280+G283+G284</f>
        <v>0</v>
      </c>
      <c r="H286" s="151"/>
      <c r="I286" s="102"/>
      <c r="J286" s="102"/>
      <c r="K286" s="102"/>
      <c r="L286" s="102"/>
      <c r="M286" s="102"/>
      <c r="N286" s="102"/>
      <c r="O286" s="102"/>
      <c r="P286" s="102"/>
      <c r="Q286" s="102"/>
      <c r="R286" s="102"/>
      <c r="S286" s="102"/>
      <c r="T286" s="102"/>
      <c r="U286" s="102"/>
      <c r="V286" s="102"/>
    </row>
    <row r="287" spans="1:22" ht="15.75" thickTop="1">
      <c r="A287" s="102"/>
      <c r="B287" s="76"/>
      <c r="C287" s="136"/>
      <c r="D287" s="136"/>
      <c r="E287" s="77"/>
      <c r="F287" s="137"/>
      <c r="G287" s="140"/>
      <c r="H287" s="151"/>
      <c r="I287" s="102"/>
      <c r="J287" s="102"/>
      <c r="K287" s="102"/>
      <c r="L287" s="102"/>
      <c r="M287" s="102"/>
      <c r="N287" s="102"/>
      <c r="O287" s="102"/>
      <c r="P287" s="102"/>
      <c r="Q287" s="102"/>
      <c r="R287" s="102"/>
      <c r="S287" s="102"/>
      <c r="T287" s="102"/>
      <c r="U287" s="102"/>
      <c r="V287" s="102"/>
    </row>
    <row r="288" spans="1:22" ht="15">
      <c r="A288" s="102"/>
      <c r="B288" s="139"/>
      <c r="C288" s="686" t="s">
        <v>224</v>
      </c>
      <c r="D288" s="687"/>
      <c r="E288" s="687"/>
      <c r="F288" s="688"/>
      <c r="G288" s="90">
        <f>G286-G257</f>
        <v>0</v>
      </c>
      <c r="H288" s="152"/>
      <c r="I288" s="102"/>
      <c r="J288" s="102"/>
      <c r="K288" s="102"/>
      <c r="L288" s="102"/>
      <c r="M288" s="102"/>
      <c r="N288" s="102"/>
      <c r="O288" s="102"/>
      <c r="P288" s="102"/>
      <c r="Q288" s="102"/>
      <c r="R288" s="102"/>
      <c r="S288" s="102"/>
      <c r="T288" s="102"/>
      <c r="U288" s="102"/>
      <c r="V288" s="102"/>
    </row>
    <row r="289" spans="1:22" ht="15">
      <c r="A289" s="102"/>
      <c r="B289" s="76"/>
      <c r="C289" s="136"/>
      <c r="D289" s="136"/>
      <c r="E289" s="77"/>
      <c r="F289" s="137"/>
      <c r="G289" s="140"/>
      <c r="I289" s="102"/>
      <c r="J289" s="102"/>
      <c r="K289" s="102"/>
      <c r="L289" s="102"/>
      <c r="M289" s="102"/>
      <c r="N289" s="102"/>
      <c r="O289" s="102"/>
      <c r="P289" s="102"/>
      <c r="Q289" s="102"/>
      <c r="R289" s="102"/>
      <c r="S289" s="102"/>
      <c r="T289" s="102"/>
      <c r="U289" s="102"/>
      <c r="V289" s="102"/>
    </row>
    <row r="290" spans="1:22" ht="15">
      <c r="A290" s="102"/>
      <c r="B290" s="141" t="s">
        <v>230</v>
      </c>
      <c r="C290" s="142"/>
      <c r="D290" s="136"/>
      <c r="E290" s="77"/>
      <c r="F290" s="137"/>
      <c r="G290" s="143"/>
      <c r="I290" s="102"/>
      <c r="J290" s="102"/>
      <c r="K290" s="102"/>
      <c r="L290" s="102"/>
      <c r="M290" s="102"/>
      <c r="N290" s="102"/>
      <c r="O290" s="102"/>
      <c r="P290" s="102"/>
      <c r="Q290" s="102"/>
      <c r="R290" s="102"/>
      <c r="S290" s="102"/>
      <c r="T290" s="102"/>
      <c r="U290" s="102"/>
      <c r="V290" s="102"/>
    </row>
    <row r="291" spans="1:22" ht="12.75" customHeight="1">
      <c r="A291" s="102"/>
      <c r="B291" s="677"/>
      <c r="C291" s="677"/>
      <c r="D291" s="677"/>
      <c r="E291" s="677"/>
      <c r="F291" s="674"/>
      <c r="G291" s="675"/>
      <c r="H291" s="24" t="s">
        <v>395</v>
      </c>
      <c r="I291" s="102"/>
      <c r="J291" s="102"/>
      <c r="K291" s="102"/>
      <c r="L291" s="102"/>
      <c r="M291" s="102"/>
      <c r="N291" s="102"/>
      <c r="O291" s="102"/>
      <c r="P291" s="102"/>
      <c r="Q291" s="102"/>
      <c r="R291" s="102"/>
      <c r="S291" s="102"/>
      <c r="T291" s="102"/>
      <c r="U291" s="102"/>
      <c r="V291" s="102"/>
    </row>
    <row r="292" spans="1:22" ht="13.5" customHeight="1" thickBot="1">
      <c r="A292" s="102"/>
      <c r="B292" s="678"/>
      <c r="C292" s="678"/>
      <c r="D292" s="678"/>
      <c r="E292" s="678"/>
      <c r="F292" s="676"/>
      <c r="G292" s="676"/>
      <c r="H292" s="204" t="s">
        <v>522</v>
      </c>
      <c r="I292" s="102"/>
      <c r="J292" s="102"/>
      <c r="K292" s="102"/>
      <c r="L292" s="102"/>
      <c r="M292" s="102"/>
      <c r="N292" s="102"/>
      <c r="O292" s="102"/>
      <c r="P292" s="102"/>
      <c r="Q292" s="102"/>
      <c r="R292" s="102"/>
      <c r="S292" s="102"/>
      <c r="T292" s="102"/>
      <c r="U292" s="102"/>
      <c r="V292" s="102"/>
    </row>
    <row r="293" spans="1:22" ht="15">
      <c r="A293" s="102"/>
      <c r="B293" s="144" t="s">
        <v>397</v>
      </c>
      <c r="C293" s="136"/>
      <c r="D293" s="136"/>
      <c r="E293" s="145"/>
      <c r="F293" s="145" t="s">
        <v>232</v>
      </c>
      <c r="G293" s="138"/>
      <c r="H293" s="198" t="s">
        <v>523</v>
      </c>
      <c r="I293" s="102"/>
      <c r="J293" s="102"/>
      <c r="K293" s="102"/>
      <c r="L293" s="102"/>
      <c r="M293" s="102"/>
      <c r="N293" s="102"/>
      <c r="O293" s="102"/>
      <c r="P293" s="102"/>
      <c r="Q293" s="102"/>
      <c r="R293" s="102"/>
      <c r="S293" s="102"/>
      <c r="T293" s="102"/>
      <c r="U293" s="102"/>
      <c r="V293" s="102"/>
    </row>
    <row r="294" spans="1:22">
      <c r="A294" s="102"/>
      <c r="B294" s="677"/>
      <c r="C294" s="677"/>
      <c r="D294" s="677"/>
      <c r="E294" s="677"/>
      <c r="F294" s="674"/>
      <c r="G294" s="675"/>
      <c r="H294" s="198" t="s">
        <v>396</v>
      </c>
      <c r="I294" s="102"/>
      <c r="J294" s="102"/>
      <c r="K294" s="102"/>
      <c r="L294" s="102"/>
      <c r="M294" s="102"/>
      <c r="N294" s="102"/>
      <c r="O294" s="102"/>
      <c r="P294" s="102"/>
      <c r="Q294" s="102"/>
      <c r="R294" s="102"/>
      <c r="S294" s="102"/>
      <c r="T294" s="102"/>
      <c r="U294" s="102"/>
      <c r="V294" s="102"/>
    </row>
    <row r="295" spans="1:22" ht="13.5" thickBot="1">
      <c r="A295" s="102"/>
      <c r="B295" s="678"/>
      <c r="C295" s="678"/>
      <c r="D295" s="678"/>
      <c r="E295" s="678"/>
      <c r="F295" s="676"/>
      <c r="G295" s="676"/>
      <c r="H295" s="198" t="s">
        <v>399</v>
      </c>
      <c r="I295" s="102"/>
      <c r="J295" s="102"/>
      <c r="K295" s="102"/>
      <c r="L295" s="102"/>
      <c r="M295" s="102"/>
      <c r="N295" s="102"/>
      <c r="O295" s="102"/>
      <c r="P295" s="102"/>
      <c r="Q295" s="102"/>
      <c r="R295" s="102"/>
      <c r="S295" s="102"/>
      <c r="T295" s="102"/>
      <c r="U295" s="102"/>
      <c r="V295" s="102"/>
    </row>
    <row r="296" spans="1:22" ht="15">
      <c r="A296" s="102"/>
      <c r="B296" s="144" t="s">
        <v>398</v>
      </c>
      <c r="C296" s="136"/>
      <c r="D296" s="136"/>
      <c r="E296" s="145"/>
      <c r="F296" s="145" t="s">
        <v>232</v>
      </c>
      <c r="G296" s="138"/>
      <c r="H296" s="198"/>
      <c r="I296" s="102"/>
      <c r="J296" s="102"/>
      <c r="K296" s="102"/>
      <c r="L296" s="102"/>
      <c r="M296" s="102"/>
      <c r="N296" s="102"/>
      <c r="O296" s="102"/>
      <c r="P296" s="102"/>
      <c r="Q296" s="102"/>
      <c r="R296" s="102"/>
      <c r="S296" s="102"/>
      <c r="T296" s="102"/>
      <c r="U296" s="102"/>
      <c r="V296" s="102"/>
    </row>
    <row r="297" spans="1:22" ht="12.75" customHeight="1">
      <c r="A297" s="102"/>
      <c r="B297" s="677"/>
      <c r="C297" s="677"/>
      <c r="D297" s="146" t="s">
        <v>148</v>
      </c>
      <c r="E297" s="669"/>
      <c r="F297" s="670"/>
      <c r="G297" s="671"/>
      <c r="I297" s="102"/>
      <c r="J297" s="102"/>
      <c r="K297" s="102"/>
      <c r="L297" s="102"/>
      <c r="M297" s="102"/>
      <c r="N297" s="102"/>
      <c r="O297" s="102"/>
      <c r="P297" s="102"/>
      <c r="Q297" s="102"/>
      <c r="R297" s="102"/>
      <c r="S297" s="102"/>
      <c r="T297" s="102"/>
      <c r="U297" s="102"/>
      <c r="V297" s="102"/>
    </row>
    <row r="298" spans="1:22" ht="13.5" customHeight="1" thickBot="1">
      <c r="A298" s="102"/>
      <c r="B298" s="678"/>
      <c r="C298" s="678"/>
      <c r="D298" s="146" t="s">
        <v>149</v>
      </c>
      <c r="E298" s="669"/>
      <c r="F298" s="670"/>
      <c r="G298" s="671"/>
      <c r="I298" s="102"/>
      <c r="J298" s="102"/>
      <c r="K298" s="102"/>
      <c r="L298" s="102"/>
      <c r="M298" s="102"/>
      <c r="N298" s="102"/>
      <c r="O298" s="102"/>
      <c r="P298" s="102"/>
      <c r="Q298" s="102"/>
      <c r="R298" s="102"/>
      <c r="S298" s="102"/>
      <c r="T298" s="102"/>
      <c r="U298" s="102"/>
      <c r="V298" s="102"/>
    </row>
    <row r="299" spans="1:22" ht="15">
      <c r="A299" s="102"/>
      <c r="B299" s="144" t="s">
        <v>231</v>
      </c>
      <c r="C299" s="131"/>
      <c r="D299" s="146" t="s">
        <v>147</v>
      </c>
      <c r="E299" s="669"/>
      <c r="F299" s="670"/>
      <c r="G299" s="671"/>
      <c r="I299" s="102"/>
      <c r="J299" s="102"/>
      <c r="K299" s="102"/>
      <c r="L299" s="102"/>
      <c r="M299" s="102"/>
      <c r="N299" s="102"/>
      <c r="O299" s="102"/>
      <c r="P299" s="102"/>
      <c r="Q299" s="102"/>
      <c r="R299" s="102"/>
      <c r="S299" s="102"/>
      <c r="T299" s="102"/>
      <c r="U299" s="102"/>
      <c r="V299" s="102"/>
    </row>
    <row r="300" spans="1:22" ht="15">
      <c r="A300" s="102"/>
      <c r="B300" s="144"/>
      <c r="C300" s="131"/>
      <c r="I300" s="102"/>
      <c r="J300" s="102"/>
      <c r="K300" s="102"/>
      <c r="L300" s="102"/>
      <c r="M300" s="102"/>
      <c r="N300" s="102"/>
      <c r="O300" s="102"/>
      <c r="P300" s="102"/>
      <c r="Q300" s="102"/>
      <c r="R300" s="102"/>
      <c r="S300" s="102"/>
      <c r="T300" s="102"/>
      <c r="U300" s="102"/>
      <c r="V300" s="102"/>
    </row>
    <row r="301" spans="1:22" ht="15">
      <c r="A301" s="102"/>
      <c r="B301" s="144"/>
      <c r="C301" s="131"/>
      <c r="D301" s="131"/>
      <c r="E301" s="131"/>
      <c r="F301" s="131"/>
      <c r="G301" s="131"/>
      <c r="I301" s="102"/>
      <c r="J301" s="102"/>
      <c r="K301" s="102"/>
      <c r="L301" s="102"/>
      <c r="M301" s="102"/>
      <c r="N301" s="102"/>
      <c r="O301" s="102"/>
      <c r="P301" s="102"/>
      <c r="Q301" s="102"/>
      <c r="R301" s="102"/>
      <c r="S301" s="102"/>
      <c r="T301" s="102"/>
      <c r="U301" s="102"/>
      <c r="V301" s="102"/>
    </row>
    <row r="302" spans="1:22" ht="15">
      <c r="B302" s="75"/>
      <c r="C302" s="75"/>
      <c r="D302" s="75"/>
      <c r="E302" s="75"/>
      <c r="F302" s="75"/>
      <c r="G302" s="75"/>
      <c r="I302" s="102"/>
      <c r="J302" s="102"/>
      <c r="K302" s="102"/>
      <c r="L302" s="102"/>
      <c r="M302" s="102"/>
      <c r="N302" s="102"/>
      <c r="O302" s="102"/>
      <c r="P302" s="102"/>
      <c r="Q302" s="102"/>
      <c r="R302" s="102"/>
      <c r="S302" s="102"/>
      <c r="T302" s="102"/>
      <c r="U302" s="102"/>
      <c r="V302" s="102"/>
    </row>
    <row r="303" spans="1:22" ht="15">
      <c r="B303" s="75"/>
      <c r="C303" s="75"/>
      <c r="D303" s="75"/>
      <c r="E303" s="75"/>
      <c r="F303" s="75"/>
      <c r="G303" s="75"/>
      <c r="I303" s="102"/>
      <c r="J303" s="102"/>
      <c r="K303" s="102"/>
      <c r="L303" s="102"/>
      <c r="M303" s="102"/>
      <c r="N303" s="102"/>
      <c r="O303" s="102"/>
      <c r="P303" s="102"/>
      <c r="Q303" s="102"/>
      <c r="R303" s="102"/>
      <c r="S303" s="102"/>
      <c r="T303" s="102"/>
      <c r="U303" s="102"/>
      <c r="V303" s="102"/>
    </row>
    <row r="304" spans="1:22" ht="15">
      <c r="B304" s="75"/>
      <c r="C304" s="75"/>
      <c r="D304" s="75"/>
      <c r="E304" s="75"/>
      <c r="F304" s="75"/>
      <c r="G304" s="75"/>
      <c r="I304" s="102"/>
      <c r="J304" s="102"/>
      <c r="K304" s="102"/>
      <c r="L304" s="102"/>
      <c r="M304" s="102"/>
      <c r="N304" s="102"/>
      <c r="O304" s="102"/>
      <c r="P304" s="102"/>
      <c r="Q304" s="102"/>
      <c r="R304" s="102"/>
      <c r="S304" s="102"/>
      <c r="T304" s="102"/>
      <c r="U304" s="102"/>
      <c r="V304" s="102"/>
    </row>
    <row r="305" spans="9:22">
      <c r="I305" s="102"/>
      <c r="J305" s="102"/>
      <c r="K305" s="102"/>
      <c r="L305" s="102"/>
      <c r="M305" s="102"/>
      <c r="N305" s="102"/>
      <c r="O305" s="102"/>
      <c r="P305" s="102"/>
      <c r="Q305" s="102"/>
      <c r="R305" s="102"/>
      <c r="S305" s="102"/>
      <c r="T305" s="102"/>
      <c r="U305" s="102"/>
      <c r="V305" s="102"/>
    </row>
    <row r="306" spans="9:22">
      <c r="I306" s="102"/>
      <c r="J306" s="102"/>
      <c r="K306" s="102"/>
      <c r="L306" s="102"/>
      <c r="M306" s="102"/>
      <c r="N306" s="102"/>
      <c r="O306" s="102"/>
      <c r="P306" s="102"/>
      <c r="Q306" s="102"/>
      <c r="R306" s="102"/>
      <c r="S306" s="102"/>
      <c r="T306" s="102"/>
      <c r="U306" s="102"/>
      <c r="V306" s="102"/>
    </row>
    <row r="307" spans="9:22">
      <c r="I307" s="102"/>
      <c r="J307" s="102"/>
      <c r="K307" s="102"/>
      <c r="L307" s="102"/>
      <c r="M307" s="102"/>
      <c r="N307" s="102"/>
      <c r="O307" s="102"/>
      <c r="P307" s="102"/>
      <c r="Q307" s="102"/>
      <c r="R307" s="102"/>
      <c r="S307" s="102"/>
      <c r="T307" s="102"/>
      <c r="U307" s="102"/>
      <c r="V307" s="102"/>
    </row>
    <row r="308" spans="9:22">
      <c r="I308" s="102"/>
      <c r="J308" s="102"/>
      <c r="K308" s="102"/>
      <c r="L308" s="102"/>
      <c r="M308" s="102"/>
      <c r="N308" s="102"/>
      <c r="O308" s="102"/>
      <c r="P308" s="102"/>
      <c r="Q308" s="102"/>
      <c r="R308" s="102"/>
      <c r="S308" s="102"/>
      <c r="T308" s="102"/>
      <c r="U308" s="102"/>
      <c r="V308" s="102"/>
    </row>
    <row r="309" spans="9:22">
      <c r="I309" s="102"/>
      <c r="J309" s="102"/>
      <c r="K309" s="102"/>
      <c r="L309" s="102"/>
      <c r="M309" s="102"/>
      <c r="N309" s="102"/>
      <c r="O309" s="102"/>
      <c r="P309" s="102"/>
      <c r="Q309" s="102"/>
      <c r="R309" s="102"/>
      <c r="S309" s="102"/>
      <c r="T309" s="102"/>
      <c r="U309" s="102"/>
      <c r="V309" s="102"/>
    </row>
    <row r="310" spans="9:22">
      <c r="I310" s="102"/>
      <c r="J310" s="102"/>
      <c r="K310" s="102"/>
      <c r="L310" s="102"/>
      <c r="M310" s="102"/>
      <c r="N310" s="102"/>
      <c r="O310" s="102"/>
      <c r="P310" s="102"/>
      <c r="Q310" s="102"/>
      <c r="R310" s="102"/>
      <c r="S310" s="102"/>
      <c r="T310" s="102"/>
      <c r="U310" s="102"/>
      <c r="V310" s="102"/>
    </row>
    <row r="311" spans="9:22">
      <c r="I311" s="102"/>
      <c r="J311" s="102"/>
      <c r="K311" s="102"/>
      <c r="L311" s="102"/>
      <c r="M311" s="102"/>
      <c r="N311" s="102"/>
      <c r="O311" s="102"/>
      <c r="P311" s="102"/>
      <c r="Q311" s="102"/>
      <c r="R311" s="102"/>
      <c r="S311" s="102"/>
      <c r="T311" s="102"/>
      <c r="U311" s="102"/>
      <c r="V311" s="102"/>
    </row>
    <row r="312" spans="9:22">
      <c r="I312" s="102"/>
      <c r="J312" s="102"/>
      <c r="K312" s="102"/>
      <c r="L312" s="102"/>
      <c r="M312" s="102"/>
      <c r="N312" s="102"/>
      <c r="O312" s="102"/>
      <c r="P312" s="102"/>
      <c r="Q312" s="102"/>
      <c r="R312" s="102"/>
      <c r="S312" s="102"/>
      <c r="T312" s="102"/>
      <c r="U312" s="102"/>
      <c r="V312" s="102"/>
    </row>
    <row r="313" spans="9:22">
      <c r="I313" s="102"/>
      <c r="J313" s="102"/>
      <c r="K313" s="102"/>
      <c r="L313" s="102"/>
      <c r="M313" s="102"/>
      <c r="N313" s="102"/>
      <c r="O313" s="102"/>
      <c r="P313" s="102"/>
      <c r="Q313" s="102"/>
      <c r="R313" s="102"/>
      <c r="S313" s="102"/>
      <c r="T313" s="102"/>
      <c r="U313" s="102"/>
      <c r="V313" s="102"/>
    </row>
    <row r="314" spans="9:22">
      <c r="I314" s="102"/>
      <c r="J314" s="102"/>
      <c r="K314" s="102"/>
      <c r="L314" s="102"/>
      <c r="M314" s="102"/>
      <c r="N314" s="102"/>
      <c r="O314" s="102"/>
      <c r="P314" s="102"/>
      <c r="Q314" s="102"/>
      <c r="R314" s="102"/>
      <c r="S314" s="102"/>
      <c r="T314" s="102"/>
      <c r="U314" s="102"/>
      <c r="V314" s="102"/>
    </row>
    <row r="315" spans="9:22">
      <c r="I315" s="102"/>
      <c r="J315" s="102"/>
      <c r="K315" s="102"/>
      <c r="L315" s="102"/>
      <c r="M315" s="102"/>
      <c r="N315" s="102"/>
      <c r="O315" s="102"/>
      <c r="P315" s="102"/>
      <c r="Q315" s="102"/>
      <c r="R315" s="102"/>
      <c r="S315" s="102"/>
      <c r="T315" s="102"/>
      <c r="U315" s="102"/>
      <c r="V315" s="102"/>
    </row>
    <row r="316" spans="9:22">
      <c r="I316" s="102"/>
      <c r="J316" s="102"/>
      <c r="K316" s="102"/>
      <c r="L316" s="102"/>
      <c r="M316" s="102"/>
      <c r="N316" s="102"/>
      <c r="O316" s="102"/>
      <c r="P316" s="102"/>
      <c r="Q316" s="102"/>
      <c r="R316" s="102"/>
      <c r="S316" s="102"/>
      <c r="T316" s="102"/>
      <c r="U316" s="102"/>
      <c r="V316" s="102"/>
    </row>
    <row r="317" spans="9:22">
      <c r="I317" s="102"/>
      <c r="J317" s="102"/>
      <c r="K317" s="102"/>
      <c r="L317" s="102"/>
      <c r="M317" s="102"/>
      <c r="N317" s="102"/>
      <c r="O317" s="102"/>
      <c r="P317" s="102"/>
      <c r="Q317" s="102"/>
      <c r="R317" s="102"/>
      <c r="S317" s="102"/>
      <c r="T317" s="102"/>
      <c r="U317" s="102"/>
      <c r="V317" s="102"/>
    </row>
    <row r="318" spans="9:22">
      <c r="I318" s="102"/>
      <c r="J318" s="102"/>
      <c r="K318" s="102"/>
      <c r="L318" s="102"/>
      <c r="M318" s="102"/>
      <c r="N318" s="102"/>
      <c r="O318" s="102"/>
      <c r="P318" s="102"/>
      <c r="Q318" s="102"/>
      <c r="R318" s="102"/>
      <c r="S318" s="102"/>
      <c r="T318" s="102"/>
      <c r="U318" s="102"/>
      <c r="V318" s="102"/>
    </row>
    <row r="319" spans="9:22">
      <c r="I319" s="102"/>
      <c r="J319" s="102"/>
      <c r="K319" s="102"/>
      <c r="L319" s="102"/>
      <c r="M319" s="102"/>
      <c r="N319" s="102"/>
      <c r="O319" s="102"/>
      <c r="P319" s="102"/>
      <c r="Q319" s="102"/>
      <c r="R319" s="102"/>
      <c r="S319" s="102"/>
      <c r="T319" s="102"/>
      <c r="U319" s="102"/>
      <c r="V319" s="102"/>
    </row>
    <row r="320" spans="9:22">
      <c r="I320" s="102"/>
      <c r="J320" s="102"/>
      <c r="K320" s="102"/>
      <c r="L320" s="102"/>
      <c r="M320" s="102"/>
      <c r="N320" s="102"/>
      <c r="O320" s="102"/>
      <c r="P320" s="102"/>
      <c r="Q320" s="102"/>
      <c r="R320" s="102"/>
      <c r="S320" s="102"/>
      <c r="T320" s="102"/>
      <c r="U320" s="102"/>
      <c r="V320" s="102"/>
    </row>
    <row r="321" spans="9:22">
      <c r="I321" s="102"/>
      <c r="J321" s="102"/>
      <c r="K321" s="102"/>
      <c r="L321" s="102"/>
      <c r="M321" s="102"/>
      <c r="N321" s="102"/>
      <c r="O321" s="102"/>
      <c r="P321" s="102"/>
      <c r="Q321" s="102"/>
      <c r="R321" s="102"/>
      <c r="S321" s="102"/>
      <c r="T321" s="102"/>
      <c r="U321" s="102"/>
      <c r="V321" s="102"/>
    </row>
    <row r="322" spans="9:22">
      <c r="I322" s="102"/>
      <c r="J322" s="102"/>
      <c r="K322" s="102"/>
      <c r="L322" s="102"/>
      <c r="M322" s="102"/>
      <c r="N322" s="102"/>
      <c r="O322" s="102"/>
      <c r="P322" s="102"/>
      <c r="Q322" s="102"/>
      <c r="R322" s="102"/>
      <c r="S322" s="102"/>
      <c r="T322" s="102"/>
      <c r="U322" s="102"/>
      <c r="V322" s="102"/>
    </row>
    <row r="323" spans="9:22">
      <c r="I323" s="102"/>
      <c r="J323" s="102"/>
      <c r="K323" s="102"/>
      <c r="L323" s="102"/>
      <c r="M323" s="102"/>
      <c r="N323" s="102"/>
      <c r="O323" s="102"/>
      <c r="P323" s="102"/>
      <c r="Q323" s="102"/>
      <c r="R323" s="102"/>
      <c r="S323" s="102"/>
      <c r="T323" s="102"/>
      <c r="U323" s="102"/>
      <c r="V323" s="102"/>
    </row>
    <row r="324" spans="9:22">
      <c r="I324" s="102"/>
      <c r="J324" s="102"/>
      <c r="K324" s="102"/>
      <c r="L324" s="102"/>
      <c r="M324" s="102"/>
      <c r="N324" s="102"/>
      <c r="O324" s="102"/>
      <c r="P324" s="102"/>
      <c r="Q324" s="102"/>
      <c r="R324" s="102"/>
      <c r="S324" s="102"/>
      <c r="T324" s="102"/>
      <c r="U324" s="102"/>
      <c r="V324" s="102"/>
    </row>
    <row r="325" spans="9:22">
      <c r="I325" s="102"/>
      <c r="J325" s="102"/>
      <c r="K325" s="102"/>
      <c r="L325" s="102"/>
      <c r="M325" s="102"/>
      <c r="N325" s="102"/>
      <c r="O325" s="102"/>
      <c r="P325" s="102"/>
      <c r="Q325" s="102"/>
      <c r="R325" s="102"/>
      <c r="S325" s="102"/>
      <c r="T325" s="102"/>
      <c r="U325" s="102"/>
      <c r="V325" s="102"/>
    </row>
    <row r="326" spans="9:22">
      <c r="I326" s="102"/>
      <c r="J326" s="102"/>
      <c r="K326" s="102"/>
      <c r="L326" s="102"/>
      <c r="M326" s="102"/>
      <c r="N326" s="102"/>
      <c r="O326" s="102"/>
      <c r="P326" s="102"/>
      <c r="Q326" s="102"/>
      <c r="R326" s="102"/>
      <c r="S326" s="102"/>
      <c r="T326" s="102"/>
      <c r="U326" s="102"/>
      <c r="V326" s="102"/>
    </row>
    <row r="327" spans="9:22">
      <c r="I327" s="102"/>
      <c r="J327" s="102"/>
      <c r="K327" s="102"/>
      <c r="L327" s="102"/>
      <c r="M327" s="102"/>
      <c r="N327" s="102"/>
      <c r="O327" s="102"/>
      <c r="P327" s="102"/>
      <c r="Q327" s="102"/>
      <c r="R327" s="102"/>
      <c r="S327" s="102"/>
      <c r="T327" s="102"/>
      <c r="U327" s="102"/>
      <c r="V327" s="102"/>
    </row>
    <row r="328" spans="9:22">
      <c r="I328" s="102"/>
      <c r="J328" s="102"/>
      <c r="K328" s="102"/>
      <c r="L328" s="102"/>
      <c r="M328" s="102"/>
      <c r="N328" s="102"/>
      <c r="O328" s="102"/>
      <c r="P328" s="102"/>
      <c r="Q328" s="102"/>
      <c r="R328" s="102"/>
      <c r="S328" s="102"/>
      <c r="T328" s="102"/>
      <c r="U328" s="102"/>
      <c r="V328" s="102"/>
    </row>
    <row r="329" spans="9:22">
      <c r="I329" s="102"/>
      <c r="J329" s="102"/>
      <c r="K329" s="102"/>
      <c r="L329" s="102"/>
      <c r="M329" s="102"/>
      <c r="N329" s="102"/>
      <c r="O329" s="102"/>
      <c r="P329" s="102"/>
      <c r="Q329" s="102"/>
      <c r="R329" s="102"/>
      <c r="S329" s="102"/>
      <c r="T329" s="102"/>
      <c r="U329" s="102"/>
      <c r="V329" s="102"/>
    </row>
    <row r="330" spans="9:22">
      <c r="I330" s="102"/>
      <c r="J330" s="102"/>
      <c r="K330" s="102"/>
      <c r="L330" s="102"/>
      <c r="M330" s="102"/>
      <c r="N330" s="102"/>
      <c r="O330" s="102"/>
      <c r="P330" s="102"/>
      <c r="Q330" s="102"/>
      <c r="R330" s="102"/>
      <c r="S330" s="102"/>
      <c r="T330" s="102"/>
      <c r="U330" s="102"/>
      <c r="V330" s="102"/>
    </row>
    <row r="331" spans="9:22">
      <c r="I331" s="102"/>
      <c r="J331" s="102"/>
      <c r="K331" s="102"/>
      <c r="L331" s="102"/>
      <c r="M331" s="102"/>
      <c r="N331" s="102"/>
      <c r="O331" s="102"/>
      <c r="P331" s="102"/>
      <c r="Q331" s="102"/>
      <c r="R331" s="102"/>
      <c r="S331" s="102"/>
      <c r="T331" s="102"/>
      <c r="U331" s="102"/>
      <c r="V331" s="102"/>
    </row>
    <row r="332" spans="9:22">
      <c r="I332" s="102"/>
      <c r="J332" s="102"/>
      <c r="K332" s="102"/>
      <c r="L332" s="102"/>
      <c r="M332" s="102"/>
      <c r="N332" s="102"/>
      <c r="O332" s="102"/>
      <c r="P332" s="102"/>
      <c r="Q332" s="102"/>
      <c r="R332" s="102"/>
      <c r="S332" s="102"/>
      <c r="T332" s="102"/>
      <c r="U332" s="102"/>
      <c r="V332" s="102"/>
    </row>
    <row r="333" spans="9:22">
      <c r="I333" s="102"/>
      <c r="J333" s="102"/>
      <c r="K333" s="102"/>
      <c r="L333" s="102"/>
      <c r="M333" s="102"/>
      <c r="N333" s="102"/>
      <c r="O333" s="102"/>
      <c r="P333" s="102"/>
      <c r="Q333" s="102"/>
      <c r="R333" s="102"/>
      <c r="S333" s="102"/>
      <c r="T333" s="102"/>
      <c r="U333" s="102"/>
      <c r="V333" s="102"/>
    </row>
    <row r="334" spans="9:22">
      <c r="I334" s="102"/>
      <c r="J334" s="102"/>
      <c r="K334" s="102"/>
      <c r="L334" s="102"/>
      <c r="M334" s="102"/>
      <c r="N334" s="102"/>
      <c r="O334" s="102"/>
      <c r="P334" s="102"/>
      <c r="Q334" s="102"/>
      <c r="R334" s="102"/>
      <c r="S334" s="102"/>
      <c r="T334" s="102"/>
      <c r="U334" s="102"/>
      <c r="V334" s="102"/>
    </row>
    <row r="335" spans="9:22">
      <c r="I335" s="102"/>
      <c r="J335" s="102"/>
      <c r="K335" s="102"/>
      <c r="L335" s="102"/>
      <c r="M335" s="102"/>
      <c r="N335" s="102"/>
      <c r="O335" s="102"/>
      <c r="P335" s="102"/>
      <c r="Q335" s="102"/>
      <c r="R335" s="102"/>
      <c r="S335" s="102"/>
      <c r="T335" s="102"/>
      <c r="U335" s="102"/>
      <c r="V335" s="102"/>
    </row>
    <row r="336" spans="9:22">
      <c r="I336" s="102"/>
      <c r="J336" s="102"/>
      <c r="K336" s="102"/>
      <c r="L336" s="102"/>
      <c r="M336" s="102"/>
      <c r="N336" s="102"/>
      <c r="O336" s="102"/>
      <c r="P336" s="102"/>
      <c r="Q336" s="102"/>
      <c r="R336" s="102"/>
      <c r="S336" s="102"/>
      <c r="T336" s="102"/>
      <c r="U336" s="102"/>
      <c r="V336" s="102"/>
    </row>
    <row r="337" spans="9:22">
      <c r="I337" s="102"/>
      <c r="J337" s="102"/>
      <c r="K337" s="102"/>
      <c r="L337" s="102"/>
      <c r="M337" s="102"/>
      <c r="N337" s="102"/>
      <c r="O337" s="102"/>
      <c r="P337" s="102"/>
      <c r="Q337" s="102"/>
      <c r="R337" s="102"/>
      <c r="S337" s="102"/>
      <c r="T337" s="102"/>
      <c r="U337" s="102"/>
      <c r="V337" s="102"/>
    </row>
    <row r="338" spans="9:22">
      <c r="I338" s="102"/>
      <c r="J338" s="102"/>
      <c r="K338" s="102"/>
      <c r="L338" s="102"/>
      <c r="M338" s="102"/>
      <c r="N338" s="102"/>
      <c r="O338" s="102"/>
      <c r="P338" s="102"/>
      <c r="Q338" s="102"/>
      <c r="R338" s="102"/>
      <c r="S338" s="102"/>
      <c r="T338" s="102"/>
      <c r="U338" s="102"/>
      <c r="V338" s="102"/>
    </row>
    <row r="339" spans="9:22">
      <c r="I339" s="102"/>
      <c r="J339" s="102"/>
      <c r="K339" s="102"/>
      <c r="L339" s="102"/>
      <c r="M339" s="102"/>
      <c r="N339" s="102"/>
      <c r="O339" s="102"/>
      <c r="P339" s="102"/>
      <c r="Q339" s="102"/>
      <c r="R339" s="102"/>
      <c r="S339" s="102"/>
      <c r="T339" s="102"/>
      <c r="U339" s="102"/>
      <c r="V339" s="102"/>
    </row>
    <row r="340" spans="9:22">
      <c r="I340" s="102"/>
      <c r="J340" s="102"/>
      <c r="K340" s="102"/>
      <c r="L340" s="102"/>
      <c r="M340" s="102"/>
      <c r="N340" s="102"/>
      <c r="O340" s="102"/>
      <c r="P340" s="102"/>
      <c r="Q340" s="102"/>
      <c r="R340" s="102"/>
      <c r="S340" s="102"/>
      <c r="T340" s="102"/>
      <c r="U340" s="102"/>
      <c r="V340" s="102"/>
    </row>
    <row r="341" spans="9:22">
      <c r="I341" s="102"/>
      <c r="J341" s="102"/>
      <c r="K341" s="102"/>
      <c r="L341" s="102"/>
      <c r="M341" s="102"/>
      <c r="N341" s="102"/>
      <c r="O341" s="102"/>
      <c r="P341" s="102"/>
      <c r="Q341" s="102"/>
      <c r="R341" s="102"/>
      <c r="S341" s="102"/>
      <c r="T341" s="102"/>
      <c r="U341" s="102"/>
      <c r="V341" s="102"/>
    </row>
    <row r="342" spans="9:22">
      <c r="I342" s="102"/>
      <c r="J342" s="102"/>
      <c r="K342" s="102"/>
      <c r="L342" s="102"/>
      <c r="M342" s="102"/>
      <c r="N342" s="102"/>
      <c r="O342" s="102"/>
      <c r="P342" s="102"/>
      <c r="Q342" s="102"/>
      <c r="R342" s="102"/>
      <c r="S342" s="102"/>
      <c r="T342" s="102"/>
      <c r="U342" s="102"/>
      <c r="V342" s="102"/>
    </row>
    <row r="343" spans="9:22">
      <c r="I343" s="102"/>
      <c r="J343" s="102"/>
      <c r="K343" s="102"/>
      <c r="L343" s="102"/>
      <c r="M343" s="102"/>
      <c r="N343" s="102"/>
      <c r="O343" s="102"/>
      <c r="P343" s="102"/>
      <c r="Q343" s="102"/>
      <c r="R343" s="102"/>
      <c r="S343" s="102"/>
      <c r="T343" s="102"/>
      <c r="U343" s="102"/>
      <c r="V343" s="102"/>
    </row>
    <row r="344" spans="9:22">
      <c r="I344" s="102"/>
      <c r="J344" s="102"/>
      <c r="K344" s="102"/>
      <c r="L344" s="102"/>
      <c r="M344" s="102"/>
      <c r="N344" s="102"/>
      <c r="O344" s="102"/>
      <c r="P344" s="102"/>
      <c r="Q344" s="102"/>
      <c r="R344" s="102"/>
      <c r="S344" s="102"/>
      <c r="T344" s="102"/>
      <c r="U344" s="102"/>
      <c r="V344" s="102"/>
    </row>
    <row r="345" spans="9:22">
      <c r="I345" s="102"/>
      <c r="J345" s="102"/>
      <c r="K345" s="102"/>
      <c r="L345" s="102"/>
      <c r="M345" s="102"/>
      <c r="N345" s="102"/>
      <c r="O345" s="102"/>
      <c r="P345" s="102"/>
      <c r="Q345" s="102"/>
      <c r="R345" s="102"/>
      <c r="S345" s="102"/>
      <c r="T345" s="102"/>
      <c r="U345" s="102"/>
      <c r="V345" s="102"/>
    </row>
    <row r="346" spans="9:22">
      <c r="I346" s="102"/>
      <c r="J346" s="102"/>
      <c r="K346" s="102"/>
      <c r="L346" s="102"/>
      <c r="M346" s="102"/>
      <c r="N346" s="102"/>
      <c r="O346" s="102"/>
      <c r="P346" s="102"/>
      <c r="Q346" s="102"/>
      <c r="R346" s="102"/>
      <c r="S346" s="102"/>
      <c r="T346" s="102"/>
      <c r="U346" s="102"/>
      <c r="V346" s="102"/>
    </row>
    <row r="347" spans="9:22">
      <c r="I347" s="102"/>
      <c r="J347" s="102"/>
      <c r="K347" s="102"/>
      <c r="L347" s="102"/>
      <c r="M347" s="102"/>
      <c r="N347" s="102"/>
      <c r="O347" s="102"/>
      <c r="P347" s="102"/>
      <c r="Q347" s="102"/>
      <c r="R347" s="102"/>
      <c r="S347" s="102"/>
      <c r="T347" s="102"/>
      <c r="U347" s="102"/>
      <c r="V347" s="102"/>
    </row>
    <row r="348" spans="9:22">
      <c r="I348" s="102"/>
      <c r="J348" s="102"/>
      <c r="K348" s="102"/>
      <c r="L348" s="102"/>
      <c r="M348" s="102"/>
      <c r="N348" s="102"/>
      <c r="O348" s="102"/>
      <c r="P348" s="102"/>
      <c r="Q348" s="102"/>
      <c r="R348" s="102"/>
      <c r="S348" s="102"/>
      <c r="T348" s="102"/>
      <c r="U348" s="102"/>
      <c r="V348" s="102"/>
    </row>
    <row r="349" spans="9:22">
      <c r="I349" s="102"/>
      <c r="J349" s="102"/>
      <c r="K349" s="102"/>
      <c r="L349" s="102"/>
      <c r="M349" s="102"/>
      <c r="N349" s="102"/>
      <c r="O349" s="102"/>
      <c r="P349" s="102"/>
      <c r="Q349" s="102"/>
      <c r="R349" s="102"/>
      <c r="S349" s="102"/>
      <c r="T349" s="102"/>
      <c r="U349" s="102"/>
      <c r="V349" s="102"/>
    </row>
    <row r="350" spans="9:22">
      <c r="I350" s="102"/>
      <c r="J350" s="102"/>
      <c r="K350" s="102"/>
      <c r="L350" s="102"/>
      <c r="M350" s="102"/>
      <c r="N350" s="102"/>
      <c r="O350" s="102"/>
      <c r="P350" s="102"/>
      <c r="Q350" s="102"/>
      <c r="R350" s="102"/>
      <c r="S350" s="102"/>
      <c r="T350" s="102"/>
      <c r="U350" s="102"/>
      <c r="V350" s="102"/>
    </row>
    <row r="351" spans="9:22">
      <c r="I351" s="102"/>
      <c r="J351" s="102"/>
      <c r="K351" s="102"/>
      <c r="L351" s="102"/>
      <c r="M351" s="102"/>
      <c r="N351" s="102"/>
      <c r="O351" s="102"/>
      <c r="P351" s="102"/>
      <c r="Q351" s="102"/>
      <c r="R351" s="102"/>
      <c r="S351" s="102"/>
      <c r="T351" s="102"/>
      <c r="U351" s="102"/>
      <c r="V351" s="102"/>
    </row>
    <row r="352" spans="9:22">
      <c r="I352" s="102"/>
      <c r="J352" s="102"/>
      <c r="K352" s="102"/>
      <c r="L352" s="102"/>
      <c r="M352" s="102"/>
      <c r="N352" s="102"/>
      <c r="O352" s="102"/>
      <c r="P352" s="102"/>
      <c r="Q352" s="102"/>
      <c r="R352" s="102"/>
      <c r="S352" s="102"/>
      <c r="T352" s="102"/>
      <c r="U352" s="102"/>
      <c r="V352" s="102"/>
    </row>
    <row r="353" spans="9:22">
      <c r="I353" s="102"/>
      <c r="J353" s="102"/>
      <c r="K353" s="102"/>
      <c r="L353" s="102"/>
      <c r="M353" s="102"/>
      <c r="N353" s="102"/>
      <c r="O353" s="102"/>
      <c r="P353" s="102"/>
      <c r="Q353" s="102"/>
      <c r="R353" s="102"/>
      <c r="S353" s="102"/>
      <c r="T353" s="102"/>
      <c r="U353" s="102"/>
      <c r="V353" s="102"/>
    </row>
    <row r="354" spans="9:22">
      <c r="I354" s="102"/>
      <c r="J354" s="102"/>
      <c r="K354" s="102"/>
      <c r="L354" s="102"/>
      <c r="M354" s="102"/>
      <c r="N354" s="102"/>
      <c r="O354" s="102"/>
      <c r="P354" s="102"/>
      <c r="Q354" s="102"/>
      <c r="R354" s="102"/>
      <c r="S354" s="102"/>
      <c r="T354" s="102"/>
      <c r="U354" s="102"/>
      <c r="V354" s="102"/>
    </row>
    <row r="355" spans="9:22">
      <c r="I355" s="102"/>
      <c r="J355" s="102"/>
      <c r="K355" s="102"/>
      <c r="L355" s="102"/>
      <c r="M355" s="102"/>
      <c r="N355" s="102"/>
      <c r="O355" s="102"/>
      <c r="P355" s="102"/>
      <c r="Q355" s="102"/>
      <c r="R355" s="102"/>
      <c r="S355" s="102"/>
      <c r="T355" s="102"/>
      <c r="U355" s="102"/>
      <c r="V355" s="102"/>
    </row>
    <row r="356" spans="9:22">
      <c r="I356" s="102"/>
      <c r="J356" s="102"/>
      <c r="K356" s="102"/>
      <c r="L356" s="102"/>
      <c r="M356" s="102"/>
      <c r="N356" s="102"/>
      <c r="O356" s="102"/>
      <c r="P356" s="102"/>
      <c r="Q356" s="102"/>
      <c r="R356" s="102"/>
      <c r="S356" s="102"/>
      <c r="T356" s="102"/>
      <c r="U356" s="102"/>
      <c r="V356" s="102"/>
    </row>
    <row r="357" spans="9:22">
      <c r="I357" s="102"/>
      <c r="J357" s="102"/>
      <c r="K357" s="102"/>
      <c r="L357" s="102"/>
      <c r="M357" s="102"/>
      <c r="N357" s="102"/>
      <c r="O357" s="102"/>
      <c r="P357" s="102"/>
      <c r="Q357" s="102"/>
      <c r="R357" s="102"/>
      <c r="S357" s="102"/>
      <c r="T357" s="102"/>
      <c r="U357" s="102"/>
      <c r="V357" s="102"/>
    </row>
    <row r="358" spans="9:22">
      <c r="I358" s="102"/>
      <c r="J358" s="102"/>
      <c r="K358" s="102"/>
      <c r="L358" s="102"/>
      <c r="M358" s="102"/>
      <c r="N358" s="102"/>
      <c r="O358" s="102"/>
      <c r="P358" s="102"/>
      <c r="Q358" s="102"/>
      <c r="R358" s="102"/>
      <c r="S358" s="102"/>
      <c r="T358" s="102"/>
      <c r="U358" s="102"/>
      <c r="V358" s="102"/>
    </row>
    <row r="359" spans="9:22">
      <c r="I359" s="102"/>
      <c r="J359" s="102"/>
      <c r="K359" s="102"/>
      <c r="L359" s="102"/>
      <c r="M359" s="102"/>
      <c r="N359" s="102"/>
      <c r="O359" s="102"/>
      <c r="P359" s="102"/>
      <c r="Q359" s="102"/>
      <c r="R359" s="102"/>
      <c r="S359" s="102"/>
      <c r="T359" s="102"/>
      <c r="U359" s="102"/>
      <c r="V359" s="102"/>
    </row>
    <row r="360" spans="9:22">
      <c r="I360" s="102"/>
      <c r="J360" s="102"/>
      <c r="K360" s="102"/>
      <c r="L360" s="102"/>
      <c r="M360" s="102"/>
      <c r="N360" s="102"/>
      <c r="O360" s="102"/>
      <c r="P360" s="102"/>
      <c r="Q360" s="102"/>
      <c r="R360" s="102"/>
      <c r="S360" s="102"/>
      <c r="T360" s="102"/>
      <c r="U360" s="102"/>
      <c r="V360" s="102"/>
    </row>
    <row r="361" spans="9:22">
      <c r="I361" s="102"/>
      <c r="J361" s="102"/>
      <c r="K361" s="102"/>
      <c r="L361" s="102"/>
      <c r="M361" s="102"/>
      <c r="N361" s="102"/>
      <c r="O361" s="102"/>
      <c r="P361" s="102"/>
      <c r="Q361" s="102"/>
      <c r="R361" s="102"/>
      <c r="S361" s="102"/>
      <c r="T361" s="102"/>
      <c r="U361" s="102"/>
      <c r="V361" s="102"/>
    </row>
    <row r="362" spans="9:22">
      <c r="I362" s="102"/>
      <c r="J362" s="102"/>
      <c r="K362" s="102"/>
      <c r="L362" s="102"/>
      <c r="M362" s="102"/>
      <c r="N362" s="102"/>
      <c r="O362" s="102"/>
      <c r="P362" s="102"/>
      <c r="Q362" s="102"/>
      <c r="R362" s="102"/>
      <c r="S362" s="102"/>
      <c r="T362" s="102"/>
      <c r="U362" s="102"/>
      <c r="V362" s="102"/>
    </row>
    <row r="363" spans="9:22">
      <c r="I363" s="102"/>
      <c r="J363" s="102"/>
      <c r="K363" s="102"/>
      <c r="L363" s="102"/>
      <c r="M363" s="102"/>
      <c r="N363" s="102"/>
      <c r="O363" s="102"/>
      <c r="P363" s="102"/>
      <c r="Q363" s="102"/>
      <c r="R363" s="102"/>
      <c r="S363" s="102"/>
      <c r="T363" s="102"/>
      <c r="U363" s="102"/>
      <c r="V363" s="102"/>
    </row>
    <row r="364" spans="9:22">
      <c r="I364" s="102"/>
      <c r="J364" s="102"/>
      <c r="K364" s="102"/>
      <c r="L364" s="102"/>
      <c r="M364" s="102"/>
      <c r="N364" s="102"/>
      <c r="O364" s="102"/>
      <c r="P364" s="102"/>
      <c r="Q364" s="102"/>
      <c r="R364" s="102"/>
      <c r="S364" s="102"/>
      <c r="T364" s="102"/>
      <c r="U364" s="102"/>
      <c r="V364" s="102"/>
    </row>
    <row r="365" spans="9:22">
      <c r="I365" s="102"/>
      <c r="J365" s="102"/>
      <c r="K365" s="102"/>
      <c r="L365" s="102"/>
      <c r="M365" s="102"/>
      <c r="N365" s="102"/>
      <c r="O365" s="102"/>
      <c r="P365" s="102"/>
      <c r="Q365" s="102"/>
      <c r="R365" s="102"/>
      <c r="S365" s="102"/>
      <c r="T365" s="102"/>
      <c r="U365" s="102"/>
      <c r="V365" s="102"/>
    </row>
    <row r="366" spans="9:22">
      <c r="I366" s="102"/>
      <c r="J366" s="102"/>
      <c r="K366" s="102"/>
      <c r="L366" s="102"/>
      <c r="M366" s="102"/>
      <c r="N366" s="102"/>
      <c r="O366" s="102"/>
      <c r="P366" s="102"/>
      <c r="Q366" s="102"/>
      <c r="R366" s="102"/>
      <c r="S366" s="102"/>
      <c r="T366" s="102"/>
      <c r="U366" s="102"/>
      <c r="V366" s="102"/>
    </row>
    <row r="367" spans="9:22">
      <c r="I367" s="102"/>
      <c r="J367" s="102"/>
      <c r="K367" s="102"/>
      <c r="L367" s="102"/>
      <c r="M367" s="102"/>
      <c r="N367" s="102"/>
      <c r="O367" s="102"/>
      <c r="P367" s="102"/>
      <c r="Q367" s="102"/>
      <c r="R367" s="102"/>
      <c r="S367" s="102"/>
      <c r="T367" s="102"/>
      <c r="U367" s="102"/>
      <c r="V367" s="102"/>
    </row>
    <row r="368" spans="9:22">
      <c r="I368" s="102"/>
      <c r="J368" s="102"/>
      <c r="K368" s="102"/>
      <c r="L368" s="102"/>
      <c r="M368" s="102"/>
      <c r="N368" s="102"/>
      <c r="O368" s="102"/>
      <c r="P368" s="102"/>
      <c r="Q368" s="102"/>
      <c r="R368" s="102"/>
      <c r="S368" s="102"/>
      <c r="T368" s="102"/>
      <c r="U368" s="102"/>
      <c r="V368" s="102"/>
    </row>
    <row r="369" spans="9:22">
      <c r="I369" s="102"/>
      <c r="J369" s="102"/>
      <c r="K369" s="102"/>
      <c r="L369" s="102"/>
      <c r="M369" s="102"/>
      <c r="N369" s="102"/>
      <c r="O369" s="102"/>
      <c r="P369" s="102"/>
      <c r="Q369" s="102"/>
      <c r="R369" s="102"/>
      <c r="S369" s="102"/>
      <c r="T369" s="102"/>
      <c r="U369" s="102"/>
      <c r="V369" s="102"/>
    </row>
    <row r="370" spans="9:22">
      <c r="I370" s="102"/>
      <c r="J370" s="102"/>
      <c r="K370" s="102"/>
      <c r="L370" s="102"/>
      <c r="M370" s="102"/>
      <c r="N370" s="102"/>
      <c r="O370" s="102"/>
      <c r="P370" s="102"/>
      <c r="Q370" s="102"/>
      <c r="R370" s="102"/>
      <c r="S370" s="102"/>
      <c r="T370" s="102"/>
      <c r="U370" s="102"/>
      <c r="V370" s="102"/>
    </row>
    <row r="371" spans="9:22">
      <c r="I371" s="102"/>
      <c r="J371" s="102"/>
      <c r="K371" s="102"/>
      <c r="L371" s="102"/>
      <c r="M371" s="102"/>
      <c r="N371" s="102"/>
      <c r="O371" s="102"/>
      <c r="P371" s="102"/>
      <c r="Q371" s="102"/>
      <c r="R371" s="102"/>
      <c r="S371" s="102"/>
      <c r="T371" s="102"/>
      <c r="U371" s="102"/>
      <c r="V371" s="102"/>
    </row>
    <row r="372" spans="9:22">
      <c r="I372" s="102"/>
      <c r="J372" s="102"/>
      <c r="K372" s="102"/>
      <c r="L372" s="102"/>
      <c r="M372" s="102"/>
      <c r="N372" s="102"/>
      <c r="O372" s="102"/>
      <c r="P372" s="102"/>
      <c r="Q372" s="102"/>
      <c r="R372" s="102"/>
      <c r="S372" s="102"/>
      <c r="T372" s="102"/>
      <c r="U372" s="102"/>
      <c r="V372" s="102"/>
    </row>
    <row r="373" spans="9:22">
      <c r="I373" s="102"/>
      <c r="J373" s="102"/>
      <c r="K373" s="102"/>
      <c r="L373" s="102"/>
      <c r="M373" s="102"/>
      <c r="N373" s="102"/>
      <c r="O373" s="102"/>
      <c r="P373" s="102"/>
      <c r="Q373" s="102"/>
      <c r="R373" s="102"/>
      <c r="S373" s="102"/>
      <c r="T373" s="102"/>
      <c r="U373" s="102"/>
      <c r="V373" s="102"/>
    </row>
    <row r="374" spans="9:22">
      <c r="I374" s="102"/>
      <c r="J374" s="102"/>
      <c r="K374" s="102"/>
      <c r="L374" s="102"/>
      <c r="M374" s="102"/>
      <c r="N374" s="102"/>
      <c r="O374" s="102"/>
      <c r="P374" s="102"/>
      <c r="Q374" s="102"/>
      <c r="R374" s="102"/>
      <c r="S374" s="102"/>
      <c r="T374" s="102"/>
      <c r="U374" s="102"/>
      <c r="V374" s="102"/>
    </row>
    <row r="375" spans="9:22">
      <c r="I375" s="102"/>
      <c r="J375" s="102"/>
      <c r="K375" s="102"/>
      <c r="L375" s="102"/>
      <c r="M375" s="102"/>
      <c r="N375" s="102"/>
      <c r="O375" s="102"/>
      <c r="P375" s="102"/>
      <c r="Q375" s="102"/>
      <c r="R375" s="102"/>
      <c r="S375" s="102"/>
      <c r="T375" s="102"/>
      <c r="U375" s="102"/>
      <c r="V375" s="102"/>
    </row>
    <row r="376" spans="9:22">
      <c r="I376" s="102"/>
      <c r="J376" s="102"/>
      <c r="K376" s="102"/>
      <c r="L376" s="102"/>
      <c r="M376" s="102"/>
      <c r="N376" s="102"/>
      <c r="O376" s="102"/>
      <c r="P376" s="102"/>
      <c r="Q376" s="102"/>
      <c r="R376" s="102"/>
      <c r="S376" s="102"/>
      <c r="T376" s="102"/>
      <c r="U376" s="102"/>
      <c r="V376" s="102"/>
    </row>
    <row r="377" spans="9:22">
      <c r="I377" s="102"/>
      <c r="J377" s="102"/>
      <c r="K377" s="102"/>
      <c r="L377" s="102"/>
      <c r="M377" s="102"/>
      <c r="N377" s="102"/>
      <c r="O377" s="102"/>
      <c r="P377" s="102"/>
      <c r="Q377" s="102"/>
      <c r="R377" s="102"/>
      <c r="S377" s="102"/>
      <c r="T377" s="102"/>
      <c r="U377" s="102"/>
      <c r="V377" s="102"/>
    </row>
    <row r="378" spans="9:22">
      <c r="I378" s="102"/>
      <c r="J378" s="102"/>
      <c r="K378" s="102"/>
      <c r="L378" s="102"/>
      <c r="M378" s="102"/>
      <c r="N378" s="102"/>
      <c r="O378" s="102"/>
      <c r="P378" s="102"/>
      <c r="Q378" s="102"/>
      <c r="R378" s="102"/>
      <c r="S378" s="102"/>
      <c r="T378" s="102"/>
      <c r="U378" s="102"/>
      <c r="V378" s="102"/>
    </row>
    <row r="379" spans="9:22">
      <c r="I379" s="102"/>
      <c r="J379" s="102"/>
      <c r="K379" s="102"/>
      <c r="L379" s="102"/>
      <c r="M379" s="102"/>
      <c r="N379" s="102"/>
      <c r="O379" s="102"/>
      <c r="P379" s="102"/>
      <c r="Q379" s="102"/>
      <c r="R379" s="102"/>
      <c r="S379" s="102"/>
      <c r="T379" s="102"/>
      <c r="U379" s="102"/>
      <c r="V379" s="102"/>
    </row>
    <row r="380" spans="9:22">
      <c r="I380" s="102"/>
      <c r="J380" s="102"/>
      <c r="K380" s="102"/>
      <c r="L380" s="102"/>
      <c r="M380" s="102"/>
      <c r="N380" s="102"/>
      <c r="O380" s="102"/>
      <c r="P380" s="102"/>
      <c r="Q380" s="102"/>
      <c r="R380" s="102"/>
      <c r="S380" s="102"/>
      <c r="T380" s="102"/>
      <c r="U380" s="102"/>
      <c r="V380" s="102"/>
    </row>
    <row r="381" spans="9:22">
      <c r="I381" s="102"/>
      <c r="J381" s="102"/>
      <c r="K381" s="102"/>
      <c r="L381" s="102"/>
      <c r="M381" s="102"/>
      <c r="N381" s="102"/>
      <c r="O381" s="102"/>
      <c r="P381" s="102"/>
      <c r="Q381" s="102"/>
      <c r="R381" s="102"/>
      <c r="S381" s="102"/>
      <c r="T381" s="102"/>
      <c r="U381" s="102"/>
      <c r="V381" s="102"/>
    </row>
    <row r="382" spans="9:22">
      <c r="I382" s="102"/>
      <c r="J382" s="102"/>
      <c r="K382" s="102"/>
      <c r="L382" s="102"/>
      <c r="M382" s="102"/>
      <c r="N382" s="102"/>
      <c r="O382" s="102"/>
      <c r="P382" s="102"/>
      <c r="Q382" s="102"/>
      <c r="R382" s="102"/>
      <c r="S382" s="102"/>
      <c r="T382" s="102"/>
      <c r="U382" s="102"/>
      <c r="V382" s="102"/>
    </row>
    <row r="383" spans="9:22">
      <c r="I383" s="102"/>
      <c r="J383" s="102"/>
      <c r="K383" s="102"/>
      <c r="L383" s="102"/>
      <c r="M383" s="102"/>
      <c r="N383" s="102"/>
      <c r="O383" s="102"/>
      <c r="P383" s="102"/>
      <c r="Q383" s="102"/>
      <c r="R383" s="102"/>
      <c r="S383" s="102"/>
      <c r="T383" s="102"/>
      <c r="U383" s="102"/>
      <c r="V383" s="102"/>
    </row>
    <row r="384" spans="9:22">
      <c r="I384" s="102"/>
      <c r="J384" s="102"/>
      <c r="K384" s="102"/>
      <c r="L384" s="102"/>
      <c r="M384" s="102"/>
      <c r="N384" s="102"/>
      <c r="O384" s="102"/>
      <c r="P384" s="102"/>
      <c r="Q384" s="102"/>
      <c r="R384" s="102"/>
      <c r="S384" s="102"/>
      <c r="T384" s="102"/>
      <c r="U384" s="102"/>
      <c r="V384" s="102"/>
    </row>
    <row r="385" spans="9:22">
      <c r="I385" s="102"/>
      <c r="J385" s="102"/>
      <c r="K385" s="102"/>
      <c r="L385" s="102"/>
      <c r="M385" s="102"/>
      <c r="N385" s="102"/>
      <c r="O385" s="102"/>
      <c r="P385" s="102"/>
      <c r="Q385" s="102"/>
      <c r="R385" s="102"/>
      <c r="S385" s="102"/>
      <c r="T385" s="102"/>
      <c r="U385" s="102"/>
      <c r="V385" s="102"/>
    </row>
    <row r="386" spans="9:22">
      <c r="I386" s="102"/>
      <c r="J386" s="102"/>
      <c r="K386" s="102"/>
      <c r="L386" s="102"/>
      <c r="M386" s="102"/>
      <c r="N386" s="102"/>
      <c r="O386" s="102"/>
      <c r="P386" s="102"/>
      <c r="Q386" s="102"/>
      <c r="R386" s="102"/>
      <c r="S386" s="102"/>
      <c r="T386" s="102"/>
      <c r="U386" s="102"/>
      <c r="V386" s="102"/>
    </row>
    <row r="387" spans="9:22">
      <c r="I387" s="102"/>
      <c r="J387" s="102"/>
      <c r="K387" s="102"/>
      <c r="L387" s="102"/>
      <c r="M387" s="102"/>
      <c r="N387" s="102"/>
      <c r="O387" s="102"/>
      <c r="P387" s="102"/>
      <c r="Q387" s="102"/>
      <c r="R387" s="102"/>
      <c r="S387" s="102"/>
      <c r="T387" s="102"/>
      <c r="U387" s="102"/>
      <c r="V387" s="102"/>
    </row>
    <row r="388" spans="9:22">
      <c r="I388" s="102"/>
      <c r="J388" s="102"/>
      <c r="K388" s="102"/>
      <c r="L388" s="102"/>
      <c r="M388" s="102"/>
      <c r="N388" s="102"/>
      <c r="O388" s="102"/>
      <c r="P388" s="102"/>
      <c r="Q388" s="102"/>
      <c r="R388" s="102"/>
      <c r="S388" s="102"/>
      <c r="T388" s="102"/>
      <c r="U388" s="102"/>
      <c r="V388" s="102"/>
    </row>
    <row r="389" spans="9:22">
      <c r="I389" s="102"/>
      <c r="J389" s="102"/>
      <c r="K389" s="102"/>
      <c r="L389" s="102"/>
      <c r="M389" s="102"/>
      <c r="N389" s="102"/>
      <c r="O389" s="102"/>
      <c r="P389" s="102"/>
      <c r="Q389" s="102"/>
      <c r="R389" s="102"/>
      <c r="S389" s="102"/>
      <c r="T389" s="102"/>
      <c r="U389" s="102"/>
      <c r="V389" s="102"/>
    </row>
    <row r="390" spans="9:22">
      <c r="I390" s="102"/>
      <c r="J390" s="102"/>
      <c r="K390" s="102"/>
      <c r="L390" s="102"/>
      <c r="M390" s="102"/>
      <c r="N390" s="102"/>
      <c r="O390" s="102"/>
      <c r="P390" s="102"/>
      <c r="Q390" s="102"/>
      <c r="R390" s="102"/>
      <c r="S390" s="102"/>
      <c r="T390" s="102"/>
      <c r="U390" s="102"/>
      <c r="V390" s="102"/>
    </row>
    <row r="391" spans="9:22">
      <c r="I391" s="102"/>
      <c r="J391" s="102"/>
      <c r="K391" s="102"/>
      <c r="L391" s="102"/>
      <c r="M391" s="102"/>
      <c r="N391" s="102"/>
      <c r="O391" s="102"/>
      <c r="P391" s="102"/>
      <c r="Q391" s="102"/>
      <c r="R391" s="102"/>
      <c r="S391" s="102"/>
      <c r="T391" s="102"/>
      <c r="U391" s="102"/>
      <c r="V391" s="102"/>
    </row>
    <row r="392" spans="9:22">
      <c r="I392" s="102"/>
      <c r="J392" s="102"/>
      <c r="K392" s="102"/>
      <c r="L392" s="102"/>
      <c r="M392" s="102"/>
      <c r="N392" s="102"/>
      <c r="O392" s="102"/>
      <c r="P392" s="102"/>
      <c r="Q392" s="102"/>
      <c r="R392" s="102"/>
      <c r="S392" s="102"/>
      <c r="T392" s="102"/>
      <c r="U392" s="102"/>
      <c r="V392" s="102"/>
    </row>
    <row r="393" spans="9:22">
      <c r="I393" s="102"/>
      <c r="J393" s="102"/>
      <c r="K393" s="102"/>
      <c r="L393" s="102"/>
      <c r="M393" s="102"/>
      <c r="N393" s="102"/>
      <c r="O393" s="102"/>
      <c r="P393" s="102"/>
      <c r="Q393" s="102"/>
      <c r="R393" s="102"/>
      <c r="S393" s="102"/>
      <c r="T393" s="102"/>
      <c r="U393" s="102"/>
      <c r="V393" s="102"/>
    </row>
    <row r="394" spans="9:22">
      <c r="I394" s="102"/>
      <c r="J394" s="102"/>
      <c r="K394" s="102"/>
      <c r="L394" s="102"/>
      <c r="M394" s="102"/>
      <c r="N394" s="102"/>
      <c r="O394" s="102"/>
      <c r="P394" s="102"/>
      <c r="Q394" s="102"/>
      <c r="R394" s="102"/>
      <c r="S394" s="102"/>
      <c r="T394" s="102"/>
      <c r="U394" s="102"/>
      <c r="V394" s="102"/>
    </row>
    <row r="395" spans="9:22">
      <c r="I395" s="102"/>
      <c r="J395" s="102"/>
      <c r="K395" s="102"/>
      <c r="L395" s="102"/>
      <c r="M395" s="102"/>
      <c r="N395" s="102"/>
      <c r="O395" s="102"/>
      <c r="P395" s="102"/>
      <c r="Q395" s="102"/>
      <c r="R395" s="102"/>
      <c r="S395" s="102"/>
      <c r="T395" s="102"/>
      <c r="U395" s="102"/>
      <c r="V395" s="102"/>
    </row>
    <row r="396" spans="9:22">
      <c r="I396" s="102"/>
      <c r="J396" s="102"/>
      <c r="K396" s="102"/>
      <c r="L396" s="102"/>
      <c r="M396" s="102"/>
      <c r="N396" s="102"/>
      <c r="O396" s="102"/>
      <c r="P396" s="102"/>
      <c r="Q396" s="102"/>
      <c r="R396" s="102"/>
      <c r="S396" s="102"/>
      <c r="T396" s="102"/>
      <c r="U396" s="102"/>
      <c r="V396" s="102"/>
    </row>
    <row r="397" spans="9:22">
      <c r="I397" s="102"/>
      <c r="J397" s="102"/>
      <c r="K397" s="102"/>
      <c r="L397" s="102"/>
      <c r="M397" s="102"/>
      <c r="N397" s="102"/>
      <c r="O397" s="102"/>
      <c r="P397" s="102"/>
      <c r="Q397" s="102"/>
      <c r="R397" s="102"/>
      <c r="S397" s="102"/>
      <c r="T397" s="102"/>
      <c r="U397" s="102"/>
      <c r="V397" s="102"/>
    </row>
    <row r="398" spans="9:22">
      <c r="I398" s="102"/>
      <c r="J398" s="102"/>
      <c r="K398" s="102"/>
      <c r="L398" s="102"/>
      <c r="M398" s="102"/>
      <c r="N398" s="102"/>
      <c r="O398" s="102"/>
      <c r="P398" s="102"/>
      <c r="Q398" s="102"/>
      <c r="R398" s="102"/>
      <c r="S398" s="102"/>
      <c r="T398" s="102"/>
      <c r="U398" s="102"/>
      <c r="V398" s="102"/>
    </row>
    <row r="399" spans="9:22">
      <c r="I399" s="102"/>
      <c r="J399" s="102"/>
      <c r="K399" s="102"/>
      <c r="L399" s="102"/>
      <c r="M399" s="102"/>
      <c r="N399" s="102"/>
      <c r="O399" s="102"/>
      <c r="P399" s="102"/>
      <c r="Q399" s="102"/>
      <c r="R399" s="102"/>
      <c r="S399" s="102"/>
      <c r="T399" s="102"/>
      <c r="U399" s="102"/>
      <c r="V399" s="102"/>
    </row>
    <row r="400" spans="9:22">
      <c r="I400" s="102"/>
      <c r="J400" s="102"/>
      <c r="K400" s="102"/>
      <c r="L400" s="102"/>
      <c r="M400" s="102"/>
      <c r="N400" s="102"/>
      <c r="O400" s="102"/>
      <c r="P400" s="102"/>
      <c r="Q400" s="102"/>
      <c r="R400" s="102"/>
      <c r="S400" s="102"/>
      <c r="T400" s="102"/>
      <c r="U400" s="102"/>
      <c r="V400" s="102"/>
    </row>
    <row r="401" spans="9:22">
      <c r="I401" s="102"/>
      <c r="J401" s="102"/>
      <c r="K401" s="102"/>
      <c r="L401" s="102"/>
      <c r="M401" s="102"/>
      <c r="N401" s="102"/>
      <c r="O401" s="102"/>
      <c r="P401" s="102"/>
      <c r="Q401" s="102"/>
      <c r="R401" s="102"/>
      <c r="S401" s="102"/>
      <c r="T401" s="102"/>
      <c r="U401" s="102"/>
      <c r="V401" s="102"/>
    </row>
    <row r="402" spans="9:22">
      <c r="I402" s="102"/>
      <c r="J402" s="102"/>
      <c r="K402" s="102"/>
      <c r="L402" s="102"/>
      <c r="M402" s="102"/>
      <c r="N402" s="102"/>
      <c r="O402" s="102"/>
      <c r="P402" s="102"/>
      <c r="Q402" s="102"/>
      <c r="R402" s="102"/>
      <c r="S402" s="102"/>
      <c r="T402" s="102"/>
      <c r="U402" s="102"/>
      <c r="V402" s="102"/>
    </row>
    <row r="403" spans="9:22">
      <c r="I403" s="102"/>
      <c r="J403" s="102"/>
      <c r="K403" s="102"/>
      <c r="L403" s="102"/>
      <c r="M403" s="102"/>
      <c r="N403" s="102"/>
      <c r="O403" s="102"/>
      <c r="P403" s="102"/>
      <c r="Q403" s="102"/>
      <c r="R403" s="102"/>
      <c r="S403" s="102"/>
      <c r="T403" s="102"/>
      <c r="U403" s="102"/>
      <c r="V403" s="102"/>
    </row>
    <row r="404" spans="9:22">
      <c r="I404" s="102"/>
      <c r="J404" s="102"/>
      <c r="K404" s="102"/>
      <c r="L404" s="102"/>
      <c r="M404" s="102"/>
      <c r="N404" s="102"/>
      <c r="O404" s="102"/>
      <c r="P404" s="102"/>
      <c r="Q404" s="102"/>
      <c r="R404" s="102"/>
      <c r="S404" s="102"/>
      <c r="T404" s="102"/>
      <c r="U404" s="102"/>
      <c r="V404" s="102"/>
    </row>
    <row r="405" spans="9:22">
      <c r="I405" s="102"/>
      <c r="J405" s="102"/>
      <c r="K405" s="102"/>
      <c r="L405" s="102"/>
      <c r="M405" s="102"/>
      <c r="N405" s="102"/>
      <c r="O405" s="102"/>
      <c r="P405" s="102"/>
      <c r="Q405" s="102"/>
      <c r="R405" s="102"/>
      <c r="S405" s="102"/>
      <c r="T405" s="102"/>
      <c r="U405" s="102"/>
      <c r="V405" s="102"/>
    </row>
    <row r="406" spans="9:22">
      <c r="I406" s="102"/>
      <c r="J406" s="102"/>
      <c r="K406" s="102"/>
      <c r="L406" s="102"/>
      <c r="M406" s="102"/>
      <c r="N406" s="102"/>
      <c r="O406" s="102"/>
      <c r="P406" s="102"/>
      <c r="Q406" s="102"/>
      <c r="R406" s="102"/>
      <c r="S406" s="102"/>
      <c r="T406" s="102"/>
      <c r="U406" s="102"/>
      <c r="V406" s="102"/>
    </row>
    <row r="407" spans="9:22">
      <c r="I407" s="102"/>
      <c r="J407" s="102"/>
      <c r="K407" s="102"/>
      <c r="L407" s="102"/>
      <c r="M407" s="102"/>
      <c r="N407" s="102"/>
      <c r="O407" s="102"/>
      <c r="P407" s="102"/>
      <c r="Q407" s="102"/>
      <c r="R407" s="102"/>
      <c r="S407" s="102"/>
      <c r="T407" s="102"/>
      <c r="U407" s="102"/>
      <c r="V407" s="102"/>
    </row>
    <row r="408" spans="9:22">
      <c r="I408" s="102"/>
      <c r="J408" s="102"/>
      <c r="K408" s="102"/>
      <c r="L408" s="102"/>
      <c r="M408" s="102"/>
      <c r="N408" s="102"/>
      <c r="O408" s="102"/>
      <c r="P408" s="102"/>
      <c r="Q408" s="102"/>
      <c r="R408" s="102"/>
      <c r="S408" s="102"/>
      <c r="T408" s="102"/>
      <c r="U408" s="102"/>
      <c r="V408" s="102"/>
    </row>
    <row r="409" spans="9:22">
      <c r="I409" s="102"/>
      <c r="J409" s="102"/>
      <c r="K409" s="102"/>
      <c r="L409" s="102"/>
      <c r="M409" s="102"/>
      <c r="N409" s="102"/>
      <c r="O409" s="102"/>
      <c r="P409" s="102"/>
      <c r="Q409" s="102"/>
      <c r="R409" s="102"/>
      <c r="S409" s="102"/>
      <c r="T409" s="102"/>
      <c r="U409" s="102"/>
      <c r="V409" s="102"/>
    </row>
    <row r="410" spans="9:22">
      <c r="I410" s="102"/>
      <c r="J410" s="102"/>
      <c r="K410" s="102"/>
      <c r="L410" s="102"/>
      <c r="M410" s="102"/>
      <c r="N410" s="102"/>
      <c r="O410" s="102"/>
      <c r="P410" s="102"/>
      <c r="Q410" s="102"/>
      <c r="R410" s="102"/>
      <c r="S410" s="102"/>
      <c r="T410" s="102"/>
      <c r="U410" s="102"/>
      <c r="V410" s="102"/>
    </row>
    <row r="411" spans="9:22">
      <c r="I411" s="102"/>
      <c r="J411" s="102"/>
      <c r="K411" s="102"/>
      <c r="L411" s="102"/>
      <c r="M411" s="102"/>
      <c r="N411" s="102"/>
      <c r="O411" s="102"/>
      <c r="P411" s="102"/>
      <c r="Q411" s="102"/>
      <c r="R411" s="102"/>
      <c r="S411" s="102"/>
      <c r="T411" s="102"/>
      <c r="U411" s="102"/>
      <c r="V411" s="102"/>
    </row>
    <row r="412" spans="9:22">
      <c r="I412" s="102"/>
      <c r="J412" s="102"/>
      <c r="K412" s="102"/>
      <c r="L412" s="102"/>
      <c r="M412" s="102"/>
      <c r="N412" s="102"/>
      <c r="O412" s="102"/>
      <c r="P412" s="102"/>
      <c r="Q412" s="102"/>
      <c r="R412" s="102"/>
      <c r="S412" s="102"/>
      <c r="T412" s="102"/>
      <c r="U412" s="102"/>
      <c r="V412" s="102"/>
    </row>
    <row r="413" spans="9:22">
      <c r="I413" s="102"/>
      <c r="J413" s="102"/>
      <c r="K413" s="102"/>
      <c r="L413" s="102"/>
      <c r="M413" s="102"/>
      <c r="N413" s="102"/>
      <c r="O413" s="102"/>
      <c r="P413" s="102"/>
      <c r="Q413" s="102"/>
      <c r="R413" s="102"/>
      <c r="S413" s="102"/>
      <c r="T413" s="102"/>
      <c r="U413" s="102"/>
      <c r="V413" s="102"/>
    </row>
    <row r="414" spans="9:22">
      <c r="I414" s="102"/>
      <c r="J414" s="102"/>
      <c r="K414" s="102"/>
      <c r="L414" s="102"/>
      <c r="M414" s="102"/>
      <c r="N414" s="102"/>
      <c r="O414" s="102"/>
      <c r="P414" s="102"/>
      <c r="Q414" s="102"/>
      <c r="R414" s="102"/>
      <c r="S414" s="102"/>
      <c r="T414" s="102"/>
      <c r="U414" s="102"/>
      <c r="V414" s="102"/>
    </row>
    <row r="415" spans="9:22">
      <c r="I415" s="102"/>
      <c r="J415" s="102"/>
      <c r="K415" s="102"/>
      <c r="L415" s="102"/>
      <c r="M415" s="102"/>
      <c r="N415" s="102"/>
      <c r="O415" s="102"/>
      <c r="P415" s="102"/>
      <c r="Q415" s="102"/>
      <c r="R415" s="102"/>
      <c r="S415" s="102"/>
      <c r="T415" s="102"/>
      <c r="U415" s="102"/>
      <c r="V415" s="102"/>
    </row>
    <row r="416" spans="9:22">
      <c r="I416" s="102"/>
      <c r="J416" s="102"/>
      <c r="K416" s="102"/>
      <c r="L416" s="102"/>
      <c r="M416" s="102"/>
      <c r="N416" s="102"/>
      <c r="O416" s="102"/>
      <c r="P416" s="102"/>
      <c r="Q416" s="102"/>
      <c r="R416" s="102"/>
      <c r="S416" s="102"/>
      <c r="T416" s="102"/>
      <c r="U416" s="102"/>
      <c r="V416" s="102"/>
    </row>
    <row r="417" spans="9:22">
      <c r="I417" s="102"/>
      <c r="J417" s="102"/>
      <c r="K417" s="102"/>
      <c r="L417" s="102"/>
      <c r="M417" s="102"/>
      <c r="N417" s="102"/>
      <c r="O417" s="102"/>
      <c r="P417" s="102"/>
      <c r="Q417" s="102"/>
      <c r="R417" s="102"/>
      <c r="S417" s="102"/>
      <c r="T417" s="102"/>
      <c r="U417" s="102"/>
      <c r="V417" s="102"/>
    </row>
    <row r="418" spans="9:22">
      <c r="I418" s="102"/>
      <c r="J418" s="102"/>
      <c r="K418" s="102"/>
      <c r="L418" s="102"/>
      <c r="M418" s="102"/>
      <c r="N418" s="102"/>
      <c r="O418" s="102"/>
      <c r="P418" s="102"/>
      <c r="Q418" s="102"/>
      <c r="R418" s="102"/>
      <c r="S418" s="102"/>
      <c r="T418" s="102"/>
      <c r="U418" s="102"/>
      <c r="V418" s="102"/>
    </row>
    <row r="419" spans="9:22">
      <c r="I419" s="102"/>
      <c r="J419" s="102"/>
      <c r="K419" s="102"/>
      <c r="L419" s="102"/>
      <c r="M419" s="102"/>
      <c r="N419" s="102"/>
      <c r="O419" s="102"/>
      <c r="P419" s="102"/>
      <c r="Q419" s="102"/>
      <c r="R419" s="102"/>
      <c r="S419" s="102"/>
      <c r="T419" s="102"/>
      <c r="U419" s="102"/>
      <c r="V419" s="102"/>
    </row>
    <row r="420" spans="9:22">
      <c r="I420" s="102"/>
      <c r="J420" s="102"/>
      <c r="K420" s="102"/>
      <c r="L420" s="102"/>
      <c r="M420" s="102"/>
      <c r="N420" s="102"/>
      <c r="O420" s="102"/>
      <c r="P420" s="102"/>
      <c r="Q420" s="102"/>
      <c r="R420" s="102"/>
      <c r="S420" s="102"/>
      <c r="T420" s="102"/>
      <c r="U420" s="102"/>
      <c r="V420" s="102"/>
    </row>
    <row r="421" spans="9:22">
      <c r="I421" s="102"/>
      <c r="J421" s="102"/>
      <c r="K421" s="102"/>
      <c r="L421" s="102"/>
      <c r="M421" s="102"/>
      <c r="N421" s="102"/>
      <c r="O421" s="102"/>
      <c r="P421" s="102"/>
      <c r="Q421" s="102"/>
      <c r="R421" s="102"/>
      <c r="S421" s="102"/>
      <c r="T421" s="102"/>
      <c r="U421" s="102"/>
      <c r="V421" s="102"/>
    </row>
    <row r="422" spans="9:22">
      <c r="I422" s="102"/>
      <c r="J422" s="102"/>
      <c r="K422" s="102"/>
      <c r="L422" s="102"/>
      <c r="M422" s="102"/>
      <c r="N422" s="102"/>
      <c r="O422" s="102"/>
      <c r="P422" s="102"/>
      <c r="Q422" s="102"/>
      <c r="R422" s="102"/>
      <c r="S422" s="102"/>
      <c r="T422" s="102"/>
      <c r="U422" s="102"/>
      <c r="V422" s="102"/>
    </row>
    <row r="423" spans="9:22">
      <c r="I423" s="102"/>
      <c r="J423" s="102"/>
      <c r="K423" s="102"/>
      <c r="L423" s="102"/>
      <c r="M423" s="102"/>
      <c r="N423" s="102"/>
      <c r="O423" s="102"/>
      <c r="P423" s="102"/>
      <c r="Q423" s="102"/>
      <c r="R423" s="102"/>
      <c r="S423" s="102"/>
      <c r="T423" s="102"/>
      <c r="U423" s="102"/>
      <c r="V423" s="102"/>
    </row>
    <row r="424" spans="9:22">
      <c r="I424" s="102"/>
      <c r="J424" s="102"/>
      <c r="K424" s="102"/>
      <c r="L424" s="102"/>
      <c r="M424" s="102"/>
      <c r="N424" s="102"/>
      <c r="O424" s="102"/>
      <c r="P424" s="102"/>
      <c r="Q424" s="102"/>
      <c r="R424" s="102"/>
      <c r="S424" s="102"/>
      <c r="T424" s="102"/>
      <c r="U424" s="102"/>
      <c r="V424" s="102"/>
    </row>
    <row r="425" spans="9:22">
      <c r="I425" s="102"/>
      <c r="J425" s="102"/>
      <c r="K425" s="102"/>
      <c r="L425" s="102"/>
      <c r="M425" s="102"/>
      <c r="N425" s="102"/>
      <c r="O425" s="102"/>
      <c r="P425" s="102"/>
      <c r="Q425" s="102"/>
      <c r="R425" s="102"/>
      <c r="S425" s="102"/>
      <c r="T425" s="102"/>
      <c r="U425" s="102"/>
      <c r="V425" s="102"/>
    </row>
    <row r="426" spans="9:22">
      <c r="I426" s="102"/>
      <c r="J426" s="102"/>
      <c r="K426" s="102"/>
      <c r="L426" s="102"/>
      <c r="M426" s="102"/>
      <c r="N426" s="102"/>
      <c r="O426" s="102"/>
      <c r="P426" s="102"/>
      <c r="Q426" s="102"/>
      <c r="R426" s="102"/>
      <c r="S426" s="102"/>
      <c r="T426" s="102"/>
      <c r="U426" s="102"/>
      <c r="V426" s="102"/>
    </row>
    <row r="427" spans="9:22">
      <c r="I427" s="102"/>
      <c r="J427" s="102"/>
      <c r="K427" s="102"/>
      <c r="L427" s="102"/>
      <c r="M427" s="102"/>
      <c r="N427" s="102"/>
      <c r="O427" s="102"/>
      <c r="P427" s="102"/>
      <c r="Q427" s="102"/>
      <c r="R427" s="102"/>
      <c r="S427" s="102"/>
      <c r="T427" s="102"/>
      <c r="U427" s="102"/>
      <c r="V427" s="102"/>
    </row>
    <row r="428" spans="9:22">
      <c r="I428" s="102"/>
      <c r="J428" s="102"/>
      <c r="K428" s="102"/>
      <c r="L428" s="102"/>
      <c r="M428" s="102"/>
      <c r="N428" s="102"/>
      <c r="O428" s="102"/>
      <c r="P428" s="102"/>
      <c r="Q428" s="102"/>
      <c r="R428" s="102"/>
      <c r="S428" s="102"/>
      <c r="T428" s="102"/>
      <c r="U428" s="102"/>
      <c r="V428" s="102"/>
    </row>
    <row r="429" spans="9:22">
      <c r="I429" s="102"/>
      <c r="J429" s="102"/>
      <c r="K429" s="102"/>
      <c r="L429" s="102"/>
      <c r="M429" s="102"/>
      <c r="N429" s="102"/>
      <c r="O429" s="102"/>
      <c r="P429" s="102"/>
      <c r="Q429" s="102"/>
      <c r="R429" s="102"/>
      <c r="S429" s="102"/>
      <c r="T429" s="102"/>
      <c r="U429" s="102"/>
      <c r="V429" s="102"/>
    </row>
    <row r="430" spans="9:22">
      <c r="I430" s="102"/>
      <c r="J430" s="102"/>
      <c r="K430" s="102"/>
      <c r="L430" s="102"/>
      <c r="M430" s="102"/>
      <c r="N430" s="102"/>
      <c r="O430" s="102"/>
      <c r="P430" s="102"/>
      <c r="Q430" s="102"/>
      <c r="R430" s="102"/>
      <c r="S430" s="102"/>
      <c r="T430" s="102"/>
      <c r="U430" s="102"/>
      <c r="V430" s="102"/>
    </row>
    <row r="431" spans="9:22">
      <c r="I431" s="102"/>
      <c r="J431" s="102"/>
      <c r="K431" s="102"/>
      <c r="L431" s="102"/>
      <c r="M431" s="102"/>
      <c r="N431" s="102"/>
      <c r="O431" s="102"/>
      <c r="P431" s="102"/>
      <c r="Q431" s="102"/>
      <c r="R431" s="102"/>
      <c r="S431" s="102"/>
      <c r="T431" s="102"/>
      <c r="U431" s="102"/>
      <c r="V431" s="102"/>
    </row>
    <row r="432" spans="9:22">
      <c r="I432" s="102"/>
      <c r="J432" s="102"/>
      <c r="K432" s="102"/>
      <c r="L432" s="102"/>
      <c r="M432" s="102"/>
      <c r="N432" s="102"/>
      <c r="O432" s="102"/>
      <c r="P432" s="102"/>
      <c r="Q432" s="102"/>
      <c r="R432" s="102"/>
      <c r="S432" s="102"/>
      <c r="T432" s="102"/>
      <c r="U432" s="102"/>
      <c r="V432" s="102"/>
    </row>
    <row r="433" spans="9:22">
      <c r="I433" s="102"/>
      <c r="J433" s="102"/>
      <c r="K433" s="102"/>
      <c r="L433" s="102"/>
      <c r="M433" s="102"/>
      <c r="N433" s="102"/>
      <c r="O433" s="102"/>
      <c r="P433" s="102"/>
      <c r="Q433" s="102"/>
      <c r="R433" s="102"/>
      <c r="S433" s="102"/>
      <c r="T433" s="102"/>
      <c r="U433" s="102"/>
      <c r="V433" s="102"/>
    </row>
    <row r="434" spans="9:22">
      <c r="I434" s="102"/>
      <c r="J434" s="102"/>
      <c r="K434" s="102"/>
      <c r="L434" s="102"/>
      <c r="M434" s="102"/>
      <c r="N434" s="102"/>
      <c r="O434" s="102"/>
      <c r="P434" s="102"/>
      <c r="Q434" s="102"/>
      <c r="R434" s="102"/>
      <c r="S434" s="102"/>
      <c r="T434" s="102"/>
      <c r="U434" s="102"/>
      <c r="V434" s="102"/>
    </row>
    <row r="435" spans="9:22">
      <c r="I435" s="102"/>
      <c r="J435" s="102"/>
      <c r="K435" s="102"/>
      <c r="L435" s="102"/>
      <c r="M435" s="102"/>
      <c r="N435" s="102"/>
      <c r="O435" s="102"/>
      <c r="P435" s="102"/>
      <c r="Q435" s="102"/>
      <c r="R435" s="102"/>
      <c r="S435" s="102"/>
      <c r="T435" s="102"/>
      <c r="U435" s="102"/>
      <c r="V435" s="102"/>
    </row>
    <row r="436" spans="9:22">
      <c r="I436" s="102"/>
      <c r="J436" s="102"/>
      <c r="K436" s="102"/>
      <c r="L436" s="102"/>
      <c r="M436" s="102"/>
      <c r="N436" s="102"/>
      <c r="O436" s="102"/>
      <c r="P436" s="102"/>
      <c r="Q436" s="102"/>
      <c r="R436" s="102"/>
      <c r="S436" s="102"/>
      <c r="T436" s="102"/>
      <c r="U436" s="102"/>
      <c r="V436" s="102"/>
    </row>
    <row r="437" spans="9:22">
      <c r="I437" s="102"/>
      <c r="J437" s="102"/>
      <c r="K437" s="102"/>
      <c r="L437" s="102"/>
      <c r="M437" s="102"/>
      <c r="N437" s="102"/>
      <c r="O437" s="102"/>
      <c r="P437" s="102"/>
      <c r="Q437" s="102"/>
      <c r="R437" s="102"/>
      <c r="S437" s="102"/>
      <c r="T437" s="102"/>
      <c r="U437" s="102"/>
      <c r="V437" s="102"/>
    </row>
    <row r="438" spans="9:22">
      <c r="I438" s="102"/>
      <c r="J438" s="102"/>
      <c r="K438" s="102"/>
      <c r="L438" s="102"/>
      <c r="M438" s="102"/>
      <c r="N438" s="102"/>
      <c r="O438" s="102"/>
      <c r="P438" s="102"/>
      <c r="Q438" s="102"/>
      <c r="R438" s="102"/>
      <c r="S438" s="102"/>
      <c r="T438" s="102"/>
      <c r="U438" s="102"/>
      <c r="V438" s="102"/>
    </row>
    <row r="439" spans="9:22">
      <c r="I439" s="102"/>
      <c r="J439" s="102"/>
      <c r="K439" s="102"/>
      <c r="L439" s="102"/>
      <c r="M439" s="102"/>
      <c r="N439" s="102"/>
      <c r="O439" s="102"/>
      <c r="P439" s="102"/>
      <c r="Q439" s="102"/>
      <c r="R439" s="102"/>
      <c r="S439" s="102"/>
      <c r="T439" s="102"/>
      <c r="U439" s="102"/>
      <c r="V439" s="102"/>
    </row>
    <row r="440" spans="9:22">
      <c r="I440" s="102"/>
      <c r="J440" s="102"/>
      <c r="K440" s="102"/>
      <c r="L440" s="102"/>
      <c r="M440" s="102"/>
      <c r="N440" s="102"/>
      <c r="O440" s="102"/>
      <c r="P440" s="102"/>
      <c r="Q440" s="102"/>
      <c r="R440" s="102"/>
      <c r="S440" s="102"/>
      <c r="T440" s="102"/>
      <c r="U440" s="102"/>
      <c r="V440" s="102"/>
    </row>
    <row r="441" spans="9:22">
      <c r="I441" s="102"/>
      <c r="J441" s="102"/>
      <c r="K441" s="102"/>
      <c r="L441" s="102"/>
      <c r="M441" s="102"/>
      <c r="N441" s="102"/>
      <c r="O441" s="102"/>
      <c r="P441" s="102"/>
      <c r="Q441" s="102"/>
      <c r="R441" s="102"/>
      <c r="S441" s="102"/>
      <c r="T441" s="102"/>
      <c r="U441" s="102"/>
      <c r="V441" s="102"/>
    </row>
    <row r="442" spans="9:22">
      <c r="I442" s="102"/>
      <c r="J442" s="102"/>
      <c r="K442" s="102"/>
      <c r="L442" s="102"/>
      <c r="M442" s="102"/>
      <c r="N442" s="102"/>
      <c r="O442" s="102"/>
      <c r="P442" s="102"/>
      <c r="Q442" s="102"/>
      <c r="R442" s="102"/>
      <c r="S442" s="102"/>
      <c r="T442" s="102"/>
      <c r="U442" s="102"/>
      <c r="V442" s="102"/>
    </row>
    <row r="443" spans="9:22">
      <c r="I443" s="102"/>
      <c r="J443" s="102"/>
      <c r="K443" s="102"/>
      <c r="L443" s="102"/>
      <c r="M443" s="102"/>
      <c r="N443" s="102"/>
      <c r="O443" s="102"/>
      <c r="P443" s="102"/>
      <c r="Q443" s="102"/>
      <c r="R443" s="102"/>
      <c r="S443" s="102"/>
      <c r="T443" s="102"/>
      <c r="U443" s="102"/>
      <c r="V443" s="102"/>
    </row>
    <row r="444" spans="9:22">
      <c r="I444" s="102"/>
      <c r="J444" s="102"/>
      <c r="K444" s="102"/>
      <c r="L444" s="102"/>
      <c r="M444" s="102"/>
      <c r="N444" s="102"/>
      <c r="O444" s="102"/>
      <c r="P444" s="102"/>
      <c r="Q444" s="102"/>
      <c r="R444" s="102"/>
      <c r="S444" s="102"/>
      <c r="T444" s="102"/>
      <c r="U444" s="102"/>
      <c r="V444" s="102"/>
    </row>
    <row r="445" spans="9:22">
      <c r="I445" s="102"/>
      <c r="J445" s="102"/>
      <c r="K445" s="102"/>
      <c r="L445" s="102"/>
      <c r="M445" s="102"/>
      <c r="N445" s="102"/>
      <c r="O445" s="102"/>
      <c r="P445" s="102"/>
      <c r="Q445" s="102"/>
      <c r="R445" s="102"/>
      <c r="S445" s="102"/>
      <c r="T445" s="102"/>
      <c r="U445" s="102"/>
      <c r="V445" s="102"/>
    </row>
    <row r="446" spans="9:22">
      <c r="I446" s="102"/>
      <c r="J446" s="102"/>
      <c r="K446" s="102"/>
      <c r="L446" s="102"/>
      <c r="M446" s="102"/>
      <c r="N446" s="102"/>
      <c r="O446" s="102"/>
      <c r="P446" s="102"/>
      <c r="Q446" s="102"/>
      <c r="R446" s="102"/>
      <c r="S446" s="102"/>
      <c r="T446" s="102"/>
      <c r="U446" s="102"/>
      <c r="V446" s="102"/>
    </row>
    <row r="447" spans="9:22">
      <c r="I447" s="102"/>
      <c r="J447" s="102"/>
      <c r="K447" s="102"/>
      <c r="L447" s="102"/>
      <c r="M447" s="102"/>
      <c r="N447" s="102"/>
      <c r="O447" s="102"/>
      <c r="P447" s="102"/>
      <c r="Q447" s="102"/>
      <c r="R447" s="102"/>
      <c r="S447" s="102"/>
      <c r="T447" s="102"/>
      <c r="U447" s="102"/>
      <c r="V447" s="102"/>
    </row>
    <row r="448" spans="9:22">
      <c r="I448" s="102"/>
      <c r="J448" s="102"/>
      <c r="K448" s="102"/>
      <c r="L448" s="102"/>
      <c r="M448" s="102"/>
      <c r="N448" s="102"/>
      <c r="O448" s="102"/>
      <c r="P448" s="102"/>
      <c r="Q448" s="102"/>
      <c r="R448" s="102"/>
      <c r="S448" s="102"/>
      <c r="T448" s="102"/>
      <c r="U448" s="102"/>
      <c r="V448" s="102"/>
    </row>
    <row r="449" spans="9:22">
      <c r="I449" s="102"/>
      <c r="J449" s="102"/>
      <c r="K449" s="102"/>
      <c r="L449" s="102"/>
      <c r="M449" s="102"/>
      <c r="N449" s="102"/>
      <c r="O449" s="102"/>
      <c r="P449" s="102"/>
      <c r="Q449" s="102"/>
      <c r="R449" s="102"/>
      <c r="S449" s="102"/>
      <c r="T449" s="102"/>
      <c r="U449" s="102"/>
      <c r="V449" s="102"/>
    </row>
    <row r="450" spans="9:22">
      <c r="I450" s="102"/>
      <c r="J450" s="102"/>
      <c r="K450" s="102"/>
      <c r="L450" s="102"/>
      <c r="M450" s="102"/>
      <c r="N450" s="102"/>
      <c r="O450" s="102"/>
      <c r="P450" s="102"/>
      <c r="Q450" s="102"/>
      <c r="R450" s="102"/>
      <c r="S450" s="102"/>
      <c r="T450" s="102"/>
      <c r="U450" s="102"/>
      <c r="V450" s="102"/>
    </row>
    <row r="451" spans="9:22">
      <c r="I451" s="102"/>
      <c r="J451" s="102"/>
      <c r="K451" s="102"/>
      <c r="L451" s="102"/>
      <c r="M451" s="102"/>
      <c r="N451" s="102"/>
      <c r="O451" s="102"/>
      <c r="P451" s="102"/>
      <c r="Q451" s="102"/>
      <c r="R451" s="102"/>
      <c r="S451" s="102"/>
      <c r="T451" s="102"/>
      <c r="U451" s="102"/>
      <c r="V451" s="102"/>
    </row>
    <row r="452" spans="9:22">
      <c r="I452" s="102"/>
      <c r="J452" s="102"/>
      <c r="K452" s="102"/>
      <c r="L452" s="102"/>
      <c r="M452" s="102"/>
      <c r="N452" s="102"/>
      <c r="O452" s="102"/>
      <c r="P452" s="102"/>
      <c r="Q452" s="102"/>
      <c r="R452" s="102"/>
      <c r="S452" s="102"/>
      <c r="T452" s="102"/>
      <c r="U452" s="102"/>
      <c r="V452" s="102"/>
    </row>
    <row r="453" spans="9:22">
      <c r="I453" s="102"/>
      <c r="J453" s="102"/>
      <c r="K453" s="102"/>
      <c r="L453" s="102"/>
      <c r="M453" s="102"/>
      <c r="N453" s="102"/>
      <c r="O453" s="102"/>
      <c r="P453" s="102"/>
      <c r="Q453" s="102"/>
      <c r="R453" s="102"/>
      <c r="S453" s="102"/>
      <c r="T453" s="102"/>
      <c r="U453" s="102"/>
      <c r="V453" s="102"/>
    </row>
    <row r="454" spans="9:22">
      <c r="I454" s="102"/>
      <c r="J454" s="102"/>
      <c r="K454" s="102"/>
      <c r="L454" s="102"/>
      <c r="M454" s="102"/>
      <c r="N454" s="102"/>
      <c r="O454" s="102"/>
      <c r="P454" s="102"/>
      <c r="Q454" s="102"/>
      <c r="R454" s="102"/>
      <c r="S454" s="102"/>
      <c r="T454" s="102"/>
      <c r="U454" s="102"/>
      <c r="V454" s="102"/>
    </row>
    <row r="455" spans="9:22">
      <c r="I455" s="102"/>
      <c r="J455" s="102"/>
      <c r="K455" s="102"/>
      <c r="L455" s="102"/>
      <c r="M455" s="102"/>
      <c r="N455" s="102"/>
      <c r="O455" s="102"/>
      <c r="P455" s="102"/>
      <c r="Q455" s="102"/>
      <c r="R455" s="102"/>
      <c r="S455" s="102"/>
      <c r="T455" s="102"/>
      <c r="U455" s="102"/>
      <c r="V455" s="102"/>
    </row>
    <row r="456" spans="9:22">
      <c r="I456" s="102"/>
      <c r="J456" s="102"/>
      <c r="K456" s="102"/>
      <c r="L456" s="102"/>
      <c r="M456" s="102"/>
      <c r="N456" s="102"/>
      <c r="O456" s="102"/>
      <c r="P456" s="102"/>
      <c r="Q456" s="102"/>
      <c r="R456" s="102"/>
      <c r="S456" s="102"/>
      <c r="T456" s="102"/>
      <c r="U456" s="102"/>
      <c r="V456" s="102"/>
    </row>
    <row r="457" spans="9:22">
      <c r="I457" s="102"/>
      <c r="J457" s="102"/>
      <c r="K457" s="102"/>
      <c r="L457" s="102"/>
      <c r="M457" s="102"/>
      <c r="N457" s="102"/>
      <c r="O457" s="102"/>
      <c r="P457" s="102"/>
      <c r="Q457" s="102"/>
      <c r="R457" s="102"/>
      <c r="S457" s="102"/>
      <c r="T457" s="102"/>
      <c r="U457" s="102"/>
      <c r="V457" s="102"/>
    </row>
    <row r="458" spans="9:22">
      <c r="I458" s="102"/>
      <c r="J458" s="102"/>
      <c r="K458" s="102"/>
      <c r="L458" s="102"/>
      <c r="M458" s="102"/>
      <c r="N458" s="102"/>
      <c r="O458" s="102"/>
      <c r="P458" s="102"/>
      <c r="Q458" s="102"/>
      <c r="R458" s="102"/>
      <c r="S458" s="102"/>
      <c r="T458" s="102"/>
      <c r="U458" s="102"/>
      <c r="V458" s="102"/>
    </row>
    <row r="459" spans="9:22">
      <c r="I459" s="102"/>
      <c r="J459" s="102"/>
      <c r="K459" s="102"/>
      <c r="L459" s="102"/>
      <c r="M459" s="102"/>
      <c r="N459" s="102"/>
      <c r="O459" s="102"/>
      <c r="P459" s="102"/>
      <c r="Q459" s="102"/>
      <c r="R459" s="102"/>
      <c r="S459" s="102"/>
      <c r="T459" s="102"/>
      <c r="U459" s="102"/>
      <c r="V459" s="102"/>
    </row>
    <row r="460" spans="9:22">
      <c r="I460" s="102"/>
      <c r="J460" s="102"/>
      <c r="K460" s="102"/>
      <c r="L460" s="102"/>
      <c r="M460" s="102"/>
      <c r="N460" s="102"/>
      <c r="O460" s="102"/>
      <c r="P460" s="102"/>
      <c r="Q460" s="102"/>
      <c r="R460" s="102"/>
      <c r="S460" s="102"/>
      <c r="T460" s="102"/>
      <c r="U460" s="102"/>
      <c r="V460" s="102"/>
    </row>
    <row r="461" spans="9:22">
      <c r="I461" s="102"/>
      <c r="J461" s="102"/>
      <c r="K461" s="102"/>
      <c r="L461" s="102"/>
      <c r="M461" s="102"/>
      <c r="N461" s="102"/>
      <c r="O461" s="102"/>
      <c r="P461" s="102"/>
      <c r="Q461" s="102"/>
      <c r="R461" s="102"/>
      <c r="S461" s="102"/>
      <c r="T461" s="102"/>
      <c r="U461" s="102"/>
      <c r="V461" s="102"/>
    </row>
    <row r="462" spans="9:22">
      <c r="I462" s="102"/>
      <c r="J462" s="102"/>
      <c r="K462" s="102"/>
      <c r="L462" s="102"/>
      <c r="M462" s="102"/>
      <c r="N462" s="102"/>
      <c r="O462" s="102"/>
      <c r="P462" s="102"/>
      <c r="Q462" s="102"/>
      <c r="R462" s="102"/>
      <c r="S462" s="102"/>
      <c r="T462" s="102"/>
      <c r="U462" s="102"/>
      <c r="V462" s="102"/>
    </row>
    <row r="463" spans="9:22">
      <c r="I463" s="102"/>
      <c r="J463" s="102"/>
      <c r="K463" s="102"/>
      <c r="L463" s="102"/>
      <c r="M463" s="102"/>
      <c r="N463" s="102"/>
      <c r="O463" s="102"/>
      <c r="P463" s="102"/>
      <c r="Q463" s="102"/>
      <c r="R463" s="102"/>
      <c r="S463" s="102"/>
      <c r="T463" s="102"/>
      <c r="U463" s="102"/>
      <c r="V463" s="102"/>
    </row>
    <row r="464" spans="9:22">
      <c r="I464" s="102"/>
      <c r="J464" s="102"/>
      <c r="K464" s="102"/>
      <c r="L464" s="102"/>
      <c r="M464" s="102"/>
      <c r="N464" s="102"/>
      <c r="O464" s="102"/>
      <c r="P464" s="102"/>
      <c r="Q464" s="102"/>
      <c r="R464" s="102"/>
      <c r="S464" s="102"/>
      <c r="T464" s="102"/>
      <c r="U464" s="102"/>
      <c r="V464" s="102"/>
    </row>
    <row r="465" spans="9:22">
      <c r="I465" s="102"/>
      <c r="J465" s="102"/>
      <c r="K465" s="102"/>
      <c r="L465" s="102"/>
      <c r="M465" s="102"/>
      <c r="N465" s="102"/>
      <c r="O465" s="102"/>
      <c r="P465" s="102"/>
      <c r="Q465" s="102"/>
      <c r="R465" s="102"/>
      <c r="S465" s="102"/>
      <c r="T465" s="102"/>
      <c r="U465" s="102"/>
      <c r="V465" s="102"/>
    </row>
    <row r="466" spans="9:22">
      <c r="I466" s="102"/>
      <c r="J466" s="102"/>
      <c r="K466" s="102"/>
      <c r="L466" s="102"/>
      <c r="M466" s="102"/>
      <c r="N466" s="102"/>
      <c r="O466" s="102"/>
      <c r="P466" s="102"/>
      <c r="Q466" s="102"/>
      <c r="R466" s="102"/>
      <c r="S466" s="102"/>
      <c r="T466" s="102"/>
      <c r="U466" s="102"/>
      <c r="V466" s="102"/>
    </row>
    <row r="467" spans="9:22">
      <c r="I467" s="102"/>
      <c r="J467" s="102"/>
      <c r="K467" s="102"/>
      <c r="L467" s="102"/>
      <c r="M467" s="102"/>
      <c r="N467" s="102"/>
      <c r="O467" s="102"/>
      <c r="P467" s="102"/>
      <c r="Q467" s="102"/>
      <c r="R467" s="102"/>
      <c r="S467" s="102"/>
      <c r="T467" s="102"/>
      <c r="U467" s="102"/>
      <c r="V467" s="102"/>
    </row>
    <row r="468" spans="9:22">
      <c r="I468" s="102"/>
      <c r="J468" s="102"/>
      <c r="K468" s="102"/>
      <c r="L468" s="102"/>
      <c r="M468" s="102"/>
      <c r="N468" s="102"/>
      <c r="O468" s="102"/>
      <c r="P468" s="102"/>
      <c r="Q468" s="102"/>
      <c r="R468" s="102"/>
      <c r="S468" s="102"/>
      <c r="T468" s="102"/>
      <c r="U468" s="102"/>
      <c r="V468" s="102"/>
    </row>
    <row r="469" spans="9:22">
      <c r="I469" s="102"/>
      <c r="J469" s="102"/>
      <c r="K469" s="102"/>
      <c r="L469" s="102"/>
      <c r="M469" s="102"/>
      <c r="N469" s="102"/>
      <c r="O469" s="102"/>
      <c r="P469" s="102"/>
      <c r="Q469" s="102"/>
      <c r="R469" s="102"/>
      <c r="S469" s="102"/>
      <c r="T469" s="102"/>
      <c r="U469" s="102"/>
      <c r="V469" s="102"/>
    </row>
    <row r="470" spans="9:22">
      <c r="I470" s="102"/>
      <c r="J470" s="102"/>
      <c r="K470" s="102"/>
      <c r="L470" s="102"/>
      <c r="M470" s="102"/>
      <c r="N470" s="102"/>
      <c r="O470" s="102"/>
      <c r="P470" s="102"/>
      <c r="Q470" s="102"/>
      <c r="R470" s="102"/>
      <c r="S470" s="102"/>
      <c r="T470" s="102"/>
      <c r="U470" s="102"/>
      <c r="V470" s="102"/>
    </row>
    <row r="471" spans="9:22">
      <c r="I471" s="102"/>
      <c r="J471" s="102"/>
      <c r="K471" s="102"/>
      <c r="L471" s="102"/>
      <c r="M471" s="102"/>
      <c r="N471" s="102"/>
      <c r="O471" s="102"/>
      <c r="P471" s="102"/>
      <c r="Q471" s="102"/>
      <c r="R471" s="102"/>
      <c r="S471" s="102"/>
      <c r="T471" s="102"/>
      <c r="U471" s="102"/>
      <c r="V471" s="102"/>
    </row>
    <row r="472" spans="9:22">
      <c r="I472" s="102"/>
      <c r="J472" s="102"/>
      <c r="K472" s="102"/>
      <c r="L472" s="102"/>
      <c r="M472" s="102"/>
      <c r="N472" s="102"/>
      <c r="O472" s="102"/>
      <c r="P472" s="102"/>
      <c r="Q472" s="102"/>
      <c r="R472" s="102"/>
      <c r="S472" s="102"/>
      <c r="T472" s="102"/>
      <c r="U472" s="102"/>
      <c r="V472" s="102"/>
    </row>
    <row r="473" spans="9:22">
      <c r="I473" s="102"/>
      <c r="J473" s="102"/>
      <c r="K473" s="102"/>
      <c r="L473" s="102"/>
      <c r="M473" s="102"/>
      <c r="N473" s="102"/>
      <c r="O473" s="102"/>
      <c r="P473" s="102"/>
      <c r="Q473" s="102"/>
      <c r="R473" s="102"/>
      <c r="S473" s="102"/>
      <c r="T473" s="102"/>
      <c r="U473" s="102"/>
      <c r="V473" s="102"/>
    </row>
    <row r="474" spans="9:22">
      <c r="I474" s="102"/>
      <c r="J474" s="102"/>
      <c r="K474" s="102"/>
      <c r="L474" s="102"/>
      <c r="M474" s="102"/>
      <c r="N474" s="102"/>
      <c r="O474" s="102"/>
      <c r="P474" s="102"/>
      <c r="Q474" s="102"/>
      <c r="R474" s="102"/>
      <c r="S474" s="102"/>
      <c r="T474" s="102"/>
      <c r="U474" s="102"/>
      <c r="V474" s="102"/>
    </row>
    <row r="475" spans="9:22">
      <c r="I475" s="102"/>
      <c r="J475" s="102"/>
      <c r="K475" s="102"/>
      <c r="L475" s="102"/>
      <c r="M475" s="102"/>
      <c r="N475" s="102"/>
      <c r="O475" s="102"/>
      <c r="P475" s="102"/>
      <c r="Q475" s="102"/>
      <c r="R475" s="102"/>
      <c r="S475" s="102"/>
      <c r="T475" s="102"/>
      <c r="U475" s="102"/>
      <c r="V475" s="102"/>
    </row>
    <row r="476" spans="9:22">
      <c r="I476" s="102"/>
      <c r="J476" s="102"/>
      <c r="K476" s="102"/>
      <c r="L476" s="102"/>
      <c r="M476" s="102"/>
      <c r="N476" s="102"/>
      <c r="O476" s="102"/>
      <c r="P476" s="102"/>
      <c r="Q476" s="102"/>
      <c r="R476" s="102"/>
      <c r="S476" s="102"/>
      <c r="T476" s="102"/>
      <c r="U476" s="102"/>
      <c r="V476" s="102"/>
    </row>
    <row r="477" spans="9:22">
      <c r="I477" s="102"/>
      <c r="J477" s="102"/>
      <c r="K477" s="102"/>
      <c r="L477" s="102"/>
      <c r="M477" s="102"/>
      <c r="N477" s="102"/>
      <c r="O477" s="102"/>
      <c r="P477" s="102"/>
      <c r="Q477" s="102"/>
      <c r="R477" s="102"/>
      <c r="S477" s="102"/>
      <c r="T477" s="102"/>
      <c r="U477" s="102"/>
      <c r="V477" s="102"/>
    </row>
    <row r="478" spans="9:22">
      <c r="I478" s="102"/>
      <c r="J478" s="102"/>
      <c r="K478" s="102"/>
      <c r="L478" s="102"/>
      <c r="M478" s="102"/>
      <c r="N478" s="102"/>
      <c r="O478" s="102"/>
      <c r="P478" s="102"/>
      <c r="Q478" s="102"/>
      <c r="R478" s="102"/>
      <c r="S478" s="102"/>
      <c r="T478" s="102"/>
      <c r="U478" s="102"/>
      <c r="V478" s="102"/>
    </row>
    <row r="479" spans="9:22">
      <c r="I479" s="102"/>
      <c r="J479" s="102"/>
      <c r="K479" s="102"/>
      <c r="L479" s="102"/>
      <c r="M479" s="102"/>
      <c r="N479" s="102"/>
      <c r="O479" s="102"/>
      <c r="P479" s="102"/>
      <c r="Q479" s="102"/>
      <c r="R479" s="102"/>
      <c r="S479" s="102"/>
      <c r="T479" s="102"/>
      <c r="U479" s="102"/>
      <c r="V479" s="102"/>
    </row>
    <row r="480" spans="9:22">
      <c r="I480" s="102"/>
      <c r="J480" s="102"/>
      <c r="K480" s="102"/>
      <c r="L480" s="102"/>
      <c r="M480" s="102"/>
      <c r="N480" s="102"/>
      <c r="O480" s="102"/>
      <c r="P480" s="102"/>
      <c r="Q480" s="102"/>
      <c r="R480" s="102"/>
      <c r="S480" s="102"/>
      <c r="T480" s="102"/>
      <c r="U480" s="102"/>
      <c r="V480" s="102"/>
    </row>
    <row r="481" spans="9:22">
      <c r="I481" s="102"/>
      <c r="J481" s="102"/>
      <c r="K481" s="102"/>
      <c r="L481" s="102"/>
      <c r="M481" s="102"/>
      <c r="N481" s="102"/>
      <c r="O481" s="102"/>
      <c r="P481" s="102"/>
      <c r="Q481" s="102"/>
      <c r="R481" s="102"/>
      <c r="S481" s="102"/>
      <c r="T481" s="102"/>
      <c r="U481" s="102"/>
      <c r="V481" s="102"/>
    </row>
    <row r="482" spans="9:22">
      <c r="I482" s="102"/>
      <c r="J482" s="102"/>
      <c r="K482" s="102"/>
      <c r="L482" s="102"/>
      <c r="M482" s="102"/>
      <c r="N482" s="102"/>
      <c r="O482" s="102"/>
      <c r="P482" s="102"/>
      <c r="Q482" s="102"/>
      <c r="R482" s="102"/>
      <c r="S482" s="102"/>
      <c r="T482" s="102"/>
      <c r="U482" s="102"/>
      <c r="V482" s="102"/>
    </row>
    <row r="483" spans="9:22">
      <c r="I483" s="102"/>
      <c r="J483" s="102"/>
      <c r="K483" s="102"/>
      <c r="L483" s="102"/>
      <c r="M483" s="102"/>
      <c r="N483" s="102"/>
      <c r="O483" s="102"/>
      <c r="P483" s="102"/>
      <c r="Q483" s="102"/>
      <c r="R483" s="102"/>
      <c r="S483" s="102"/>
      <c r="T483" s="102"/>
      <c r="U483" s="102"/>
      <c r="V483" s="102"/>
    </row>
    <row r="484" spans="9:22">
      <c r="I484" s="102"/>
      <c r="J484" s="102"/>
      <c r="K484" s="102"/>
      <c r="L484" s="102"/>
      <c r="M484" s="102"/>
      <c r="N484" s="102"/>
      <c r="O484" s="102"/>
      <c r="P484" s="102"/>
      <c r="Q484" s="102"/>
      <c r="R484" s="102"/>
      <c r="S484" s="102"/>
      <c r="T484" s="102"/>
      <c r="U484" s="102"/>
      <c r="V484" s="102"/>
    </row>
    <row r="485" spans="9:22">
      <c r="I485" s="102"/>
      <c r="J485" s="102"/>
      <c r="K485" s="102"/>
      <c r="L485" s="102"/>
      <c r="M485" s="102"/>
      <c r="N485" s="102"/>
      <c r="O485" s="102"/>
      <c r="P485" s="102"/>
      <c r="Q485" s="102"/>
      <c r="R485" s="102"/>
      <c r="S485" s="102"/>
      <c r="T485" s="102"/>
      <c r="U485" s="102"/>
      <c r="V485" s="102"/>
    </row>
  </sheetData>
  <sheetProtection password="CC7C" sheet="1" objects="1" scenarios="1"/>
  <mergeCells count="82">
    <mergeCell ref="B297:C298"/>
    <mergeCell ref="C283:F283"/>
    <mergeCell ref="C284:F284"/>
    <mergeCell ref="C286:F286"/>
    <mergeCell ref="C288:F288"/>
    <mergeCell ref="B294:E295"/>
    <mergeCell ref="F294:G295"/>
    <mergeCell ref="C276:F276"/>
    <mergeCell ref="C277:F277"/>
    <mergeCell ref="C278:F278"/>
    <mergeCell ref="C280:F280"/>
    <mergeCell ref="C272:F272"/>
    <mergeCell ref="C273:F273"/>
    <mergeCell ref="C274:F274"/>
    <mergeCell ref="C275:F275"/>
    <mergeCell ref="C4:D4"/>
    <mergeCell ref="E4:F4"/>
    <mergeCell ref="C20:D20"/>
    <mergeCell ref="E20:F20"/>
    <mergeCell ref="C35:D35"/>
    <mergeCell ref="E35:F35"/>
    <mergeCell ref="C43:D43"/>
    <mergeCell ref="E43:F43"/>
    <mergeCell ref="C54:D54"/>
    <mergeCell ref="E54:F54"/>
    <mergeCell ref="C70:D70"/>
    <mergeCell ref="E70:F70"/>
    <mergeCell ref="C89:D89"/>
    <mergeCell ref="E89:F89"/>
    <mergeCell ref="C99:D99"/>
    <mergeCell ref="E99:F99"/>
    <mergeCell ref="C108:D108"/>
    <mergeCell ref="E108:F108"/>
    <mergeCell ref="C115:D115"/>
    <mergeCell ref="E115:F115"/>
    <mergeCell ref="C124:D124"/>
    <mergeCell ref="E124:F124"/>
    <mergeCell ref="C132:D132"/>
    <mergeCell ref="E132:F132"/>
    <mergeCell ref="C148:D148"/>
    <mergeCell ref="E148:F148"/>
    <mergeCell ref="C154:D154"/>
    <mergeCell ref="E154:F154"/>
    <mergeCell ref="C164:D164"/>
    <mergeCell ref="E164:F164"/>
    <mergeCell ref="C172:D172"/>
    <mergeCell ref="E172:F172"/>
    <mergeCell ref="C181:D181"/>
    <mergeCell ref="E181:F181"/>
    <mergeCell ref="C193:D193"/>
    <mergeCell ref="E193:F193"/>
    <mergeCell ref="C211:D211"/>
    <mergeCell ref="E211:F211"/>
    <mergeCell ref="C227:D227"/>
    <mergeCell ref="E227:F227"/>
    <mergeCell ref="C263:F263"/>
    <mergeCell ref="C236:D236"/>
    <mergeCell ref="E236:F236"/>
    <mergeCell ref="C245:D245"/>
    <mergeCell ref="E245:F245"/>
    <mergeCell ref="C270:F270"/>
    <mergeCell ref="C271:F271"/>
    <mergeCell ref="C264:F264"/>
    <mergeCell ref="C265:F265"/>
    <mergeCell ref="C266:F266"/>
    <mergeCell ref="C267:F267"/>
    <mergeCell ref="D1:G1"/>
    <mergeCell ref="C282:F282"/>
    <mergeCell ref="E299:G299"/>
    <mergeCell ref="C256:G256"/>
    <mergeCell ref="F291:G292"/>
    <mergeCell ref="B291:E292"/>
    <mergeCell ref="C257:F257"/>
    <mergeCell ref="C258:F258"/>
    <mergeCell ref="C259:F259"/>
    <mergeCell ref="C260:F260"/>
    <mergeCell ref="C261:F261"/>
    <mergeCell ref="C262:F262"/>
    <mergeCell ref="E297:G297"/>
    <mergeCell ref="E298:G298"/>
    <mergeCell ref="C268:F268"/>
    <mergeCell ref="C269:F269"/>
  </mergeCells>
  <phoneticPr fontId="4" type="noConversion"/>
  <pageMargins left="0.61" right="0.28000000000000003" top="0.4" bottom="0.35" header="0.31" footer="0.27"/>
  <pageSetup scale="62" fitToHeight="4" orientation="portrait" r:id="rId1"/>
  <headerFooter alignWithMargins="0"/>
  <rowBreaks count="3" manualBreakCount="3">
    <brk id="69" max="7" man="1"/>
    <brk id="147" max="7" man="1"/>
    <brk id="22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D49"/>
  <sheetViews>
    <sheetView workbookViewId="0">
      <selection activeCell="C12" sqref="C12"/>
    </sheetView>
  </sheetViews>
  <sheetFormatPr defaultRowHeight="12.75"/>
  <cols>
    <col min="1" max="1" width="23.28515625" bestFit="1" customWidth="1"/>
  </cols>
  <sheetData>
    <row r="1" spans="1:3">
      <c r="A1" s="4" t="s">
        <v>525</v>
      </c>
      <c r="B1" s="4" t="s">
        <v>537</v>
      </c>
      <c r="C1" s="294" t="s">
        <v>538</v>
      </c>
    </row>
    <row r="2" spans="1:3">
      <c r="A2" t="s">
        <v>526</v>
      </c>
      <c r="B2" t="s">
        <v>20</v>
      </c>
    </row>
    <row r="3" spans="1:3">
      <c r="A3" t="s">
        <v>527</v>
      </c>
      <c r="B3" t="s">
        <v>19</v>
      </c>
    </row>
    <row r="4" spans="1:3">
      <c r="A4" t="s">
        <v>528</v>
      </c>
    </row>
    <row r="6" spans="1:3">
      <c r="A6" s="4" t="s">
        <v>543</v>
      </c>
    </row>
    <row r="7" spans="1:3">
      <c r="A7" s="201" t="s">
        <v>529</v>
      </c>
    </row>
    <row r="8" spans="1:3">
      <c r="A8" s="201" t="s">
        <v>530</v>
      </c>
    </row>
    <row r="9" spans="1:3">
      <c r="A9" s="202" t="s">
        <v>531</v>
      </c>
    </row>
    <row r="10" spans="1:3">
      <c r="A10" t="s">
        <v>534</v>
      </c>
    </row>
    <row r="11" spans="1:3">
      <c r="A11" t="s">
        <v>535</v>
      </c>
    </row>
    <row r="12" spans="1:3">
      <c r="A12" t="s">
        <v>437</v>
      </c>
    </row>
    <row r="13" spans="1:3">
      <c r="A13" s="24" t="s">
        <v>577</v>
      </c>
    </row>
    <row r="15" spans="1:3">
      <c r="A15" s="4" t="s">
        <v>541</v>
      </c>
    </row>
    <row r="16" spans="1:3">
      <c r="A16" s="228" t="s">
        <v>532</v>
      </c>
    </row>
    <row r="17" spans="1:1">
      <c r="A17" s="228" t="s">
        <v>533</v>
      </c>
    </row>
    <row r="19" spans="1:1">
      <c r="A19" s="4" t="s">
        <v>568</v>
      </c>
    </row>
    <row r="20" spans="1:1">
      <c r="A20" t="s">
        <v>30</v>
      </c>
    </row>
    <row r="21" spans="1:1">
      <c r="A21" s="24" t="s">
        <v>569</v>
      </c>
    </row>
    <row r="22" spans="1:1">
      <c r="A22" s="24" t="s">
        <v>593</v>
      </c>
    </row>
    <row r="23" spans="1:1">
      <c r="A23" s="24" t="s">
        <v>570</v>
      </c>
    </row>
    <row r="24" spans="1:1">
      <c r="A24" s="24" t="s">
        <v>571</v>
      </c>
    </row>
    <row r="25" spans="1:1">
      <c r="A25" s="24"/>
    </row>
    <row r="26" spans="1:1">
      <c r="A26" s="4" t="s">
        <v>614</v>
      </c>
    </row>
    <row r="27" spans="1:1">
      <c r="A27" t="s">
        <v>608</v>
      </c>
    </row>
    <row r="28" spans="1:1">
      <c r="A28" t="s">
        <v>609</v>
      </c>
    </row>
    <row r="29" spans="1:1">
      <c r="A29" t="s">
        <v>610</v>
      </c>
    </row>
    <row r="30" spans="1:1">
      <c r="A30" t="s">
        <v>611</v>
      </c>
    </row>
    <row r="31" spans="1:1">
      <c r="A31" t="s">
        <v>38</v>
      </c>
    </row>
    <row r="32" spans="1:1">
      <c r="A32" t="s">
        <v>612</v>
      </c>
    </row>
    <row r="33" spans="1:4">
      <c r="A33" t="s">
        <v>613</v>
      </c>
    </row>
    <row r="34" spans="1:4">
      <c r="A34" s="24" t="s">
        <v>628</v>
      </c>
    </row>
    <row r="35" spans="1:4">
      <c r="A35" s="24" t="s">
        <v>620</v>
      </c>
    </row>
    <row r="37" spans="1:4">
      <c r="A37" s="4" t="s">
        <v>615</v>
      </c>
    </row>
    <row r="38" spans="1:4">
      <c r="A38" s="102" t="s">
        <v>39</v>
      </c>
    </row>
    <row r="39" spans="1:4">
      <c r="A39" s="102" t="s">
        <v>40</v>
      </c>
    </row>
    <row r="40" spans="1:4">
      <c r="A40" s="102" t="s">
        <v>41</v>
      </c>
    </row>
    <row r="41" spans="1:4">
      <c r="A41" s="102"/>
    </row>
    <row r="42" spans="1:4">
      <c r="A42" s="155" t="s">
        <v>607</v>
      </c>
    </row>
    <row r="43" spans="1:4">
      <c r="A43" s="321" t="s">
        <v>622</v>
      </c>
    </row>
    <row r="44" spans="1:4">
      <c r="A44" s="321" t="s">
        <v>550</v>
      </c>
    </row>
    <row r="45" spans="1:4">
      <c r="A45" s="321" t="s">
        <v>623</v>
      </c>
    </row>
    <row r="47" spans="1:4">
      <c r="A47" s="4" t="s">
        <v>635</v>
      </c>
      <c r="D47" s="201"/>
    </row>
    <row r="48" spans="1:4">
      <c r="A48" s="201" t="s">
        <v>520</v>
      </c>
    </row>
    <row r="49" spans="1:1">
      <c r="A49" s="267" t="s">
        <v>634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Guide</vt:lpstr>
      <vt:lpstr>1</vt:lpstr>
      <vt:lpstr>2</vt:lpstr>
      <vt:lpstr>3</vt:lpstr>
      <vt:lpstr>4</vt:lpstr>
      <vt:lpstr>5</vt:lpstr>
      <vt:lpstr>6</vt:lpstr>
      <vt:lpstr>7</vt:lpstr>
      <vt:lpstr>8</vt:lpstr>
      <vt:lpstr>9</vt:lpstr>
      <vt:lpstr>10-12</vt:lpstr>
      <vt:lpstr>Construction Cost Addendum</vt:lpstr>
      <vt:lpstr>Tables-hidden</vt:lpstr>
      <vt:lpstr>'1'!Print_Area</vt:lpstr>
      <vt:lpstr>'10-12'!Print_Area</vt:lpstr>
      <vt:lpstr>'2'!Print_Area</vt:lpstr>
      <vt:lpstr>'3'!Print_Area</vt:lpstr>
      <vt:lpstr>'4'!Print_Area</vt:lpstr>
      <vt:lpstr>'5'!Print_Area</vt:lpstr>
      <vt:lpstr>'6'!Print_Area</vt:lpstr>
      <vt:lpstr>'7'!Print_Area</vt:lpstr>
      <vt:lpstr>'8'!Print_Area</vt:lpstr>
      <vt:lpstr>'9'!Print_Area</vt:lpstr>
      <vt:lpstr>'Construction Cost Addendum'!Print_Area</vt:lpstr>
      <vt:lpstr>Guide!Print_Area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2022-05-23T18:30:35Z</cp:lastPrinted>
  <dcterms:created xsi:type="dcterms:W3CDTF">2008-12-19T16:57:03Z</dcterms:created>
  <dcterms:modified xsi:type="dcterms:W3CDTF">2022-05-23T18:31:15Z</dcterms:modified>
</cp:coreProperties>
</file>